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490" windowHeight="6390" tabRatio="500"/>
  </bookViews>
  <sheets>
    <sheet name="Лист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  <c r="L14" i="1"/>
  <c r="M14" i="1"/>
  <c r="B18" i="1"/>
  <c r="C18" i="1"/>
  <c r="D18" i="1"/>
  <c r="E18" i="1"/>
  <c r="E26" i="1" s="1"/>
  <c r="F18" i="1"/>
  <c r="G18" i="1"/>
  <c r="H18" i="1"/>
  <c r="I18" i="1"/>
  <c r="I26" i="1" s="1"/>
  <c r="J18" i="1"/>
  <c r="K18" i="1"/>
  <c r="L18" i="1"/>
  <c r="M18" i="1"/>
  <c r="M26" i="1" s="1"/>
  <c r="C21" i="1"/>
  <c r="D21" i="1"/>
  <c r="E21" i="1"/>
  <c r="F21" i="1"/>
  <c r="G21" i="1"/>
  <c r="H21" i="1"/>
  <c r="I21" i="1"/>
  <c r="J21" i="1"/>
  <c r="K21" i="1"/>
  <c r="L21" i="1"/>
  <c r="M21" i="1"/>
  <c r="B23" i="1"/>
  <c r="C23" i="1"/>
  <c r="D23" i="1"/>
  <c r="E23" i="1"/>
  <c r="F23" i="1"/>
  <c r="G23" i="1"/>
  <c r="H23" i="1"/>
  <c r="I23" i="1"/>
  <c r="J23" i="1"/>
  <c r="K23" i="1"/>
  <c r="L23" i="1"/>
  <c r="M23" i="1"/>
  <c r="C26" i="1"/>
  <c r="G26" i="1"/>
  <c r="K26" i="1"/>
  <c r="C27" i="1"/>
  <c r="G27" i="1"/>
  <c r="K27" i="1"/>
  <c r="M27" i="1" l="1"/>
  <c r="I27" i="1"/>
  <c r="E27" i="1"/>
  <c r="L26" i="1"/>
  <c r="H26" i="1"/>
  <c r="H27" i="1" s="1"/>
  <c r="D26" i="1"/>
  <c r="J26" i="1"/>
  <c r="F26" i="1"/>
  <c r="B26" i="1"/>
  <c r="L27" i="1"/>
  <c r="D27" i="1"/>
  <c r="J27" i="1"/>
  <c r="F27" i="1"/>
  <c r="B27" i="1"/>
  <c r="B28" i="1" s="1"/>
  <c r="C28" i="1" s="1"/>
  <c r="D28" i="1" s="1"/>
  <c r="E28" i="1" s="1"/>
  <c r="F28" i="1" s="1"/>
  <c r="G28" i="1" s="1"/>
  <c r="B8" i="1"/>
  <c r="H28" i="1" l="1"/>
  <c r="I28" i="1" s="1"/>
  <c r="J28" i="1" s="1"/>
  <c r="K28" i="1" s="1"/>
  <c r="L28" i="1" s="1"/>
  <c r="M28" i="1" s="1"/>
</calcChain>
</file>

<file path=xl/sharedStrings.xml><?xml version="1.0" encoding="utf-8"?>
<sst xmlns="http://schemas.openxmlformats.org/spreadsheetml/2006/main" count="37" uniqueCount="36">
  <si>
    <t>Инвестиции</t>
  </si>
  <si>
    <t>Прочие расходы</t>
  </si>
  <si>
    <t>Cash Flow</t>
  </si>
  <si>
    <t>Баланс предприятия</t>
  </si>
  <si>
    <t>Налоги</t>
  </si>
  <si>
    <t>Расходы</t>
  </si>
  <si>
    <t>Реклама</t>
  </si>
  <si>
    <t>Итого</t>
  </si>
  <si>
    <t>Итого доходы</t>
  </si>
  <si>
    <t>Количество персонала</t>
  </si>
  <si>
    <t>1 месяц</t>
  </si>
  <si>
    <t>Итого расходов</t>
  </si>
  <si>
    <t>Операционная прибыль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</si>
  <si>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</si>
  <si>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</si>
  <si>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</si>
  <si>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</si>
  <si>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</si>
  <si>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</si>
  <si>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</si>
  <si>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</si>
  <si>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Паушальный взнос</t>
  </si>
  <si>
    <t>Закупка мебели и оргтехники в офис</t>
  </si>
  <si>
    <t>Закупка бытовой техники в офис</t>
  </si>
  <si>
    <t>Доходы</t>
  </si>
  <si>
    <t>Офисные расходы</t>
  </si>
  <si>
    <t>Расходные материалы</t>
  </si>
  <si>
    <t>ФОТ</t>
  </si>
  <si>
    <t xml:space="preserve">Роялти </t>
  </si>
  <si>
    <t>Себестоимость работ</t>
  </si>
  <si>
    <t>Клининговые услуги</t>
  </si>
  <si>
    <t>Аренда офиса</t>
  </si>
  <si>
    <t>Депозит по аренде офиса</t>
  </si>
  <si>
    <t>10 месяц</t>
  </si>
  <si>
    <t>11 месяц</t>
  </si>
  <si>
    <t>12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</si>
</sst>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3" applyNumberFormat="1" applyFont="1" applyBorder="1"/>
    <xf numFmtId="164" fontId="0" fillId="2" borderId="1" xfId="3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64" fontId="0" fillId="0" borderId="0" xfId="3" applyNumberFormat="1" applyFont="1" applyBorder="1"/>
    <xf numFmtId="164" fontId="0" fillId="0" borderId="0" xfId="3" applyNumberFormat="1" applyFont="1" applyFill="1" applyBorder="1"/>
    <xf numFmtId="0" fontId="0" fillId="0" borderId="7" xfId="0" applyBorder="1" applyAlignment="1">
      <alignment horizontal="center"/>
    </xf>
    <xf numFmtId="164" fontId="0" fillId="0" borderId="3" xfId="3" applyNumberFormat="1" applyFont="1" applyBorder="1" applyAlignment="1">
      <alignment horizontal="center"/>
    </xf>
    <xf numFmtId="164" fontId="0" fillId="0" borderId="6" xfId="3" applyNumberFormat="1" applyFont="1" applyBorder="1" applyAlignment="1">
      <alignment horizontal="center"/>
    </xf>
    <xf numFmtId="164" fontId="0" fillId="2" borderId="3" xfId="3" applyNumberFormat="1" applyFont="1" applyFill="1" applyBorder="1" applyAlignment="1">
      <alignment horizontal="center"/>
    </xf>
    <xf numFmtId="164" fontId="0" fillId="2" borderId="6" xfId="3" applyNumberFormat="1" applyFont="1" applyFill="1" applyBorder="1" applyAlignment="1">
      <alignment horizontal="center"/>
    </xf>
    <xf numFmtId="164" fontId="0" fillId="0" borderId="3" xfId="3" applyNumberFormat="1" applyFont="1" applyFill="1" applyBorder="1" applyAlignment="1">
      <alignment horizontal="center"/>
    </xf>
    <xf numFmtId="164" fontId="0" fillId="0" borderId="6" xfId="3" applyNumberFormat="1" applyFont="1" applyFill="1" applyBorder="1" applyAlignment="1">
      <alignment horizontal="center"/>
    </xf>
    <xf numFmtId="164" fontId="0" fillId="2" borderId="2" xfId="3" applyNumberFormat="1" applyFont="1" applyFill="1" applyBorder="1" applyAlignment="1">
      <alignment horizontal="center"/>
    </xf>
    <xf numFmtId="164" fontId="0" fillId="2" borderId="5" xfId="3" applyNumberFormat="1" applyFont="1" applyFill="1" applyBorder="1" applyAlignment="1">
      <alignment horizontal="center"/>
    </xf>
    <xf numFmtId="164" fontId="0" fillId="2" borderId="4" xfId="3" applyNumberFormat="1" applyFont="1" applyFill="1" applyBorder="1" applyAlignment="1">
      <alignment horizontal="center"/>
    </xf>
    <xf numFmtId="164" fontId="0" fillId="2" borderId="7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Гиперссылка" xfId="1" builtinId="8" hidden="1"/>
    <cellStyle name="Обычный" xfId="0" builtinId="0"/>
    <cellStyle name="Открывавшаяся гиперссылка" xfId="2" builtinId="9" hidden="1"/>
    <cellStyle name="Финансовый" xfId="3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Лист1!$A$27</c:f>
              <c:strCache>
                <c:ptCount val="1"/>
                <c:pt idx="0">
                  <c:v>Операционная прибыль</c:v>
                </c:pt>
              </c:strCache>
            </c:strRef>
          </c:tx>
          <c:invertIfNegative val="0"/>
          <c:val>
            <c:numRef>
              <c:f>Лист1!$B$27:$M$27</c:f>
              <c:numCache>
                <c:formatCode>_-* #,##0\ _₽_-;\-* #,##0\ _₽_-;_-* "-"??\ _₽_-;_-@_-</c:formatCode>
                <c:ptCount val="12"/>
                <c:pt idx="0">
                  <c:v>-46000</c:v>
                </c:pt>
                <c:pt idx="1">
                  <c:v>-18000</c:v>
                </c:pt>
                <c:pt idx="2">
                  <c:v>2000</c:v>
                </c:pt>
                <c:pt idx="3">
                  <c:v>34000</c:v>
                </c:pt>
                <c:pt idx="4">
                  <c:v>46700</c:v>
                </c:pt>
                <c:pt idx="5">
                  <c:v>80700</c:v>
                </c:pt>
                <c:pt idx="6">
                  <c:v>86700</c:v>
                </c:pt>
                <c:pt idx="7">
                  <c:v>120700</c:v>
                </c:pt>
                <c:pt idx="8">
                  <c:v>154700</c:v>
                </c:pt>
                <c:pt idx="9">
                  <c:v>184400</c:v>
                </c:pt>
                <c:pt idx="10">
                  <c:v>218450</c:v>
                </c:pt>
                <c:pt idx="11">
                  <c:v>252400</c:v>
                </c:pt>
              </c:numCache>
            </c:numRef>
          </c:val>
        </c:ser>
        <c:ser>
          <c:idx val="1"/>
          <c:order val="1"/>
          <c:tx>
            <c:strRef>
              <c:f>Лист1!$A$28</c:f>
              <c:strCache>
                <c:ptCount val="1"/>
                <c:pt idx="0">
                  <c:v>Cash Flow</c:v>
                </c:pt>
              </c:strCache>
            </c:strRef>
          </c:tx>
          <c:invertIfNegative val="0"/>
          <c:val>
            <c:numRef>
              <c:f>Лист1!$B$28:$M$28</c:f>
              <c:numCache>
                <c:formatCode>_-* #,##0\ _₽_-;\-* #,##0\ _₽_-;_-* "-"??\ _₽_-;_-@_-</c:formatCode>
                <c:ptCount val="12"/>
                <c:pt idx="0">
                  <c:v>696000</c:v>
                </c:pt>
                <c:pt idx="1">
                  <c:v>714000</c:v>
                </c:pt>
                <c:pt idx="2">
                  <c:v>712000</c:v>
                </c:pt>
                <c:pt idx="3">
                  <c:v>678000</c:v>
                </c:pt>
                <c:pt idx="4">
                  <c:v>631300</c:v>
                </c:pt>
                <c:pt idx="5">
                  <c:v>550600</c:v>
                </c:pt>
                <c:pt idx="6">
                  <c:v>463900</c:v>
                </c:pt>
                <c:pt idx="7">
                  <c:v>343200</c:v>
                </c:pt>
                <c:pt idx="8">
                  <c:v>188500</c:v>
                </c:pt>
                <c:pt idx="9">
                  <c:v>4100</c:v>
                </c:pt>
                <c:pt idx="10">
                  <c:v>-214350</c:v>
                </c:pt>
                <c:pt idx="11">
                  <c:v>-466750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45600"/>
        <c:axId val="181782016"/>
      </c:barChart>
      <c:catAx>
        <c:axId val="16154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82016"/>
        <c:crosses val="autoZero"/>
        <c:auto val="1"/>
        <c:lblAlgn val="ctr"/>
        <c:lblOffset val="100"/>
        <c:noMultiLvlLbl val="0"/>
      </c:catAx>
      <c:valAx>
        <c:axId val="181782016"/>
        <c:scaling>
          <c:orientation val="minMax"/>
        </c:scaling>
        <c:delete val="0"/>
        <c:axPos val="l"/>
        <c:majorGridlines/>
        <c:numFmt formatCode="_-* #,##0\ _₽_-;\-* #,##0\ _₽_-;_-* &quot;-&quot;??\ _₽_-;_-@_-" sourceLinked="1"/>
        <c:majorTickMark val="out"/>
        <c:minorTickMark val="none"/>
        <c:tickLblPos val="nextTo"/>
        <c:crossAx val="16154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378859</xdr:colOff>
      <xdr:row>29</xdr:row>
      <xdr:rowOff>51799</xdr:rowOff>
    </xdr:from>
    <xdr:to>
      <xdr:col>11</xdr:col>
      <xdr:colOff>117723</xdr:colOff>
      <xdr:row>44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5" zoomScale="89" workbookViewId="0">
      <selection activeCell="A37" sqref="A37"/>
    </sheetView>
  </sheetViews>
  <sheetFormatPr defaultColWidth="11" defaultRowHeight="15.75" x14ac:dyDescent="0.25"/>
  <cols>
    <col min="1" max="1" width="32.75" customWidth="1"/>
    <col min="2" max="13" width="11.625" customWidth="1"/>
  </cols>
  <sheetData>
    <row r="1" spans="1:13" x14ac:dyDescent="0.25">
      <c r="A1" s="6" t="s">
        <v>0</v>
      </c>
    </row>
    <row r="2" spans="1:13" x14ac:dyDescent="0.25">
      <c r="A2" s="8" t="s">
        <v>21</v>
      </c>
      <c r="B2" s="2">
        <v>400000</v>
      </c>
      <c r="C2" s="9"/>
    </row>
    <row r="3" spans="1:13" x14ac:dyDescent="0.25">
      <c r="A3" s="8" t="s">
        <v>32</v>
      </c>
      <c r="B3" s="2">
        <v>30000</v>
      </c>
      <c r="C3" s="9"/>
    </row>
    <row r="4" spans="1:13" x14ac:dyDescent="0.25">
      <c r="A4" s="8" t="s">
        <v>22</v>
      </c>
      <c r="B4" s="2">
        <v>160000</v>
      </c>
      <c r="C4" s="9"/>
    </row>
    <row r="5" spans="1:13" x14ac:dyDescent="0.25">
      <c r="A5" s="8" t="s">
        <v>23</v>
      </c>
      <c r="B5" s="2">
        <v>25000</v>
      </c>
      <c r="C5" s="9"/>
    </row>
    <row r="6" spans="1:13" x14ac:dyDescent="0.25">
      <c r="A6" s="8" t="s">
        <v>1</v>
      </c>
      <c r="B6" s="2">
        <v>35000</v>
      </c>
      <c r="C6" s="9"/>
    </row>
    <row r="7" spans="1:13" x14ac:dyDescent="0.25">
      <c r="A7" s="8"/>
      <c r="B7" s="2"/>
      <c r="C7" s="9"/>
    </row>
    <row r="8" spans="1:13" x14ac:dyDescent="0.25">
      <c r="A8" s="8" t="s">
        <v>7</v>
      </c>
      <c r="B8" s="3">
        <f>SUM(B2:B7)</f>
        <v>650000</v>
      </c>
      <c r="C8" s="10"/>
    </row>
    <row r="10" spans="1:13" x14ac:dyDescent="0.25">
      <c r="A10" s="24" t="s">
        <v>3</v>
      </c>
      <c r="B10" s="22" t="s">
        <v>10</v>
      </c>
      <c r="C10" s="22" t="s">
        <v>13</v>
      </c>
      <c r="D10" s="22" t="s">
        <v>14</v>
      </c>
      <c r="E10" s="22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3" t="s">
        <v>20</v>
      </c>
      <c r="K10" s="23" t="s">
        <v>33</v>
      </c>
      <c r="L10" s="23" t="s">
        <v>34</v>
      </c>
      <c r="M10" s="23" t="s">
        <v>35</v>
      </c>
    </row>
    <row r="11" spans="1:13" x14ac:dyDescent="0.25">
      <c r="A11" s="1" t="s">
        <v>9</v>
      </c>
      <c r="B11" s="4">
        <v>3</v>
      </c>
      <c r="C11" s="4">
        <v>3</v>
      </c>
      <c r="D11" s="4">
        <v>4</v>
      </c>
      <c r="E11" s="4">
        <v>4</v>
      </c>
      <c r="F11" s="11">
        <v>5</v>
      </c>
      <c r="G11" s="11">
        <v>5</v>
      </c>
      <c r="H11" s="11">
        <v>6</v>
      </c>
      <c r="I11" s="11">
        <v>6</v>
      </c>
      <c r="J11" s="11">
        <v>6</v>
      </c>
      <c r="K11" s="11">
        <v>6</v>
      </c>
      <c r="L11" s="11">
        <v>6</v>
      </c>
      <c r="M11" s="11">
        <v>6</v>
      </c>
    </row>
    <row r="12" spans="1:13" x14ac:dyDescent="0.25">
      <c r="A12" s="7" t="s">
        <v>24</v>
      </c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" t="s">
        <v>30</v>
      </c>
      <c r="B13" s="12">
        <v>400000</v>
      </c>
      <c r="C13" s="12">
        <v>600000</v>
      </c>
      <c r="D13" s="12">
        <v>800000</v>
      </c>
      <c r="E13" s="12">
        <v>1000000</v>
      </c>
      <c r="F13" s="13">
        <v>1200000</v>
      </c>
      <c r="G13" s="13">
        <v>1400000</v>
      </c>
      <c r="H13" s="13">
        <v>1600000</v>
      </c>
      <c r="I13" s="13">
        <v>1800000</v>
      </c>
      <c r="J13" s="13">
        <v>2000000</v>
      </c>
      <c r="K13" s="13">
        <v>2200000</v>
      </c>
      <c r="L13" s="13">
        <v>2400000</v>
      </c>
      <c r="M13" s="13">
        <v>2600000</v>
      </c>
    </row>
    <row r="14" spans="1:13" x14ac:dyDescent="0.25">
      <c r="A14" s="1" t="s">
        <v>8</v>
      </c>
      <c r="B14" s="14">
        <f>SUM(B13:B13)</f>
        <v>400000</v>
      </c>
      <c r="C14" s="14">
        <f>SUM(C13:C13)</f>
        <v>600000</v>
      </c>
      <c r="D14" s="14">
        <f>SUM(D13:D13)</f>
        <v>800000</v>
      </c>
      <c r="E14" s="14">
        <f>SUM(E13:E13)</f>
        <v>1000000</v>
      </c>
      <c r="F14" s="15">
        <f>SUM(F13:F13)</f>
        <v>1200000</v>
      </c>
      <c r="G14" s="15">
        <f>SUM(G13:G13)</f>
        <v>1400000</v>
      </c>
      <c r="H14" s="15">
        <f>SUM(H13:H13)</f>
        <v>1600000</v>
      </c>
      <c r="I14" s="15">
        <f>SUM(I13:I13)</f>
        <v>1800000</v>
      </c>
      <c r="J14" s="15">
        <f>SUM(J13:J13)</f>
        <v>2000000</v>
      </c>
      <c r="K14" s="15">
        <f>SUM(K13:K13)</f>
        <v>2200000</v>
      </c>
      <c r="L14" s="15">
        <f>SUM(L13:L13)</f>
        <v>2400000</v>
      </c>
      <c r="M14" s="15">
        <f>SUM(M13:M13)</f>
        <v>2600000</v>
      </c>
    </row>
    <row r="15" spans="1:13" x14ac:dyDescent="0.25">
      <c r="A15" s="7" t="s">
        <v>5</v>
      </c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" t="s">
        <v>31</v>
      </c>
      <c r="B16" s="12">
        <v>30000</v>
      </c>
      <c r="C16" s="12">
        <v>30000</v>
      </c>
      <c r="D16" s="12">
        <v>30000</v>
      </c>
      <c r="E16" s="12">
        <v>30000</v>
      </c>
      <c r="F16" s="13">
        <v>30000</v>
      </c>
      <c r="G16" s="13">
        <v>30000</v>
      </c>
      <c r="H16" s="13">
        <v>30000</v>
      </c>
      <c r="I16" s="13">
        <v>30000</v>
      </c>
      <c r="J16" s="13">
        <v>30000</v>
      </c>
      <c r="K16" s="13">
        <v>30000</v>
      </c>
      <c r="L16" s="13">
        <v>30000</v>
      </c>
      <c r="M16" s="13">
        <v>30000</v>
      </c>
    </row>
    <row r="17" spans="1:13" x14ac:dyDescent="0.25">
      <c r="A17" s="1" t="s">
        <v>25</v>
      </c>
      <c r="B17" s="16">
        <v>3000</v>
      </c>
      <c r="C17" s="16">
        <v>3000</v>
      </c>
      <c r="D17" s="16">
        <v>3000</v>
      </c>
      <c r="E17" s="16">
        <v>3000</v>
      </c>
      <c r="F17" s="17">
        <v>3000</v>
      </c>
      <c r="G17" s="17">
        <v>3000</v>
      </c>
      <c r="H17" s="17">
        <v>3000</v>
      </c>
      <c r="I17" s="17">
        <v>3000</v>
      </c>
      <c r="J17" s="17">
        <v>3000</v>
      </c>
      <c r="K17" s="17">
        <v>3000</v>
      </c>
      <c r="L17" s="17">
        <v>3000</v>
      </c>
      <c r="M17" s="17">
        <v>3000</v>
      </c>
    </row>
    <row r="18" spans="1:13" x14ac:dyDescent="0.25">
      <c r="A18" s="1" t="s">
        <v>26</v>
      </c>
      <c r="B18" s="16">
        <f>B13*0.02</f>
        <v>8000</v>
      </c>
      <c r="C18" s="16">
        <f>C13*0.02</f>
        <v>12000</v>
      </c>
      <c r="D18" s="16">
        <f>D13*0.02</f>
        <v>16000</v>
      </c>
      <c r="E18" s="16">
        <f>E13*0.02</f>
        <v>20000</v>
      </c>
      <c r="F18" s="16">
        <f>F13*0.02</f>
        <v>24000</v>
      </c>
      <c r="G18" s="16">
        <f>G13*0.02</f>
        <v>28000</v>
      </c>
      <c r="H18" s="16">
        <f>H13*0.02</f>
        <v>32000</v>
      </c>
      <c r="I18" s="16">
        <f>I13*0.02</f>
        <v>36000</v>
      </c>
      <c r="J18" s="16">
        <f>J13*0.02</f>
        <v>40000</v>
      </c>
      <c r="K18" s="16">
        <f>K13*0.02</f>
        <v>44000</v>
      </c>
      <c r="L18" s="16">
        <f>L13*0.02</f>
        <v>48000</v>
      </c>
      <c r="M18" s="17">
        <f>M13*0.02</f>
        <v>52000</v>
      </c>
    </row>
    <row r="19" spans="1:13" x14ac:dyDescent="0.25">
      <c r="A19" s="1" t="s">
        <v>27</v>
      </c>
      <c r="B19" s="16">
        <v>75000</v>
      </c>
      <c r="C19" s="16">
        <v>75000</v>
      </c>
      <c r="D19" s="16">
        <v>95000</v>
      </c>
      <c r="E19" s="16">
        <v>95000</v>
      </c>
      <c r="F19" s="16">
        <v>120000</v>
      </c>
      <c r="G19" s="16">
        <v>120000</v>
      </c>
      <c r="H19" s="16">
        <v>150000</v>
      </c>
      <c r="I19" s="16">
        <v>150000</v>
      </c>
      <c r="J19" s="16">
        <v>150000</v>
      </c>
      <c r="K19" s="16">
        <v>150000</v>
      </c>
      <c r="L19" s="16">
        <v>150000</v>
      </c>
      <c r="M19" s="17">
        <v>150000</v>
      </c>
    </row>
    <row r="20" spans="1:13" x14ac:dyDescent="0.25">
      <c r="A20" s="1" t="s">
        <v>4</v>
      </c>
      <c r="B20" s="16"/>
      <c r="C20" s="16"/>
      <c r="D20" s="16"/>
      <c r="E20" s="16">
        <v>6000</v>
      </c>
      <c r="F20" s="17">
        <v>8300</v>
      </c>
      <c r="G20" s="17">
        <v>14300</v>
      </c>
      <c r="H20" s="17">
        <v>15300</v>
      </c>
      <c r="I20" s="17">
        <v>21300</v>
      </c>
      <c r="J20" s="17">
        <v>27300</v>
      </c>
      <c r="K20" s="17">
        <v>32600</v>
      </c>
      <c r="L20" s="17">
        <v>38550</v>
      </c>
      <c r="M20" s="17">
        <v>44600</v>
      </c>
    </row>
    <row r="21" spans="1:13" x14ac:dyDescent="0.25">
      <c r="A21" s="1" t="s">
        <v>28</v>
      </c>
      <c r="B21" s="12">
        <v>0</v>
      </c>
      <c r="C21" s="12">
        <f>C13*0.03</f>
        <v>18000</v>
      </c>
      <c r="D21" s="12">
        <f>D13*0.03</f>
        <v>24000</v>
      </c>
      <c r="E21" s="12">
        <f>E13*0.03</f>
        <v>30000</v>
      </c>
      <c r="F21" s="12">
        <f>F13*0.03</f>
        <v>36000</v>
      </c>
      <c r="G21" s="13">
        <f>G13*0.03</f>
        <v>42000</v>
      </c>
      <c r="H21" s="12">
        <f>H13*0.03</f>
        <v>48000</v>
      </c>
      <c r="I21" s="13">
        <f>I13*0.03</f>
        <v>54000</v>
      </c>
      <c r="J21" s="12">
        <f>J13*0.03</f>
        <v>60000</v>
      </c>
      <c r="K21" s="13">
        <f>K13*0.03</f>
        <v>66000</v>
      </c>
      <c r="L21" s="12">
        <f>L13*0.03</f>
        <v>72000</v>
      </c>
      <c r="M21" s="13">
        <f>M13*0.03</f>
        <v>78000</v>
      </c>
    </row>
    <row r="22" spans="1:13" x14ac:dyDescent="0.25">
      <c r="A22" s="1" t="s">
        <v>6</v>
      </c>
      <c r="B22" s="12">
        <v>20000</v>
      </c>
      <c r="C22" s="12">
        <v>20000</v>
      </c>
      <c r="D22" s="12">
        <v>20000</v>
      </c>
      <c r="E22" s="12">
        <v>20000</v>
      </c>
      <c r="F22" s="12">
        <v>20000</v>
      </c>
      <c r="G22" s="12">
        <v>20000</v>
      </c>
      <c r="H22" s="12">
        <v>20000</v>
      </c>
      <c r="I22" s="12">
        <v>20000</v>
      </c>
      <c r="J22" s="12">
        <v>20000</v>
      </c>
      <c r="K22" s="12">
        <v>20000</v>
      </c>
      <c r="L22" s="12">
        <v>20000</v>
      </c>
      <c r="M22" s="13">
        <v>20000</v>
      </c>
    </row>
    <row r="23" spans="1:13" x14ac:dyDescent="0.25">
      <c r="A23" s="1" t="s">
        <v>29</v>
      </c>
      <c r="B23" s="12">
        <f>B13*0.75</f>
        <v>300000</v>
      </c>
      <c r="C23" s="12">
        <f>C13*0.75</f>
        <v>450000</v>
      </c>
      <c r="D23" s="12">
        <f>D13*0.75</f>
        <v>600000</v>
      </c>
      <c r="E23" s="12">
        <f>E13*0.75</f>
        <v>750000</v>
      </c>
      <c r="F23" s="13">
        <f>F13*0.75</f>
        <v>900000</v>
      </c>
      <c r="G23" s="13">
        <f>G13*0.75</f>
        <v>1050000</v>
      </c>
      <c r="H23" s="13">
        <f>H13*0.75</f>
        <v>1200000</v>
      </c>
      <c r="I23" s="13">
        <f>I13*0.75</f>
        <v>1350000</v>
      </c>
      <c r="J23" s="13">
        <f>J13*0.75</f>
        <v>1500000</v>
      </c>
      <c r="K23" s="13">
        <f>K13*0.75</f>
        <v>1650000</v>
      </c>
      <c r="L23" s="13">
        <f>L13*0.75</f>
        <v>1800000</v>
      </c>
      <c r="M23" s="13">
        <f>M13*0.75</f>
        <v>1950000</v>
      </c>
    </row>
    <row r="24" spans="1:13" x14ac:dyDescent="0.25">
      <c r="A24" s="1" t="s">
        <v>1</v>
      </c>
      <c r="B24" s="12">
        <v>10000</v>
      </c>
      <c r="C24" s="12">
        <v>10000</v>
      </c>
      <c r="D24" s="12">
        <v>10000</v>
      </c>
      <c r="E24" s="12">
        <v>12000</v>
      </c>
      <c r="F24" s="12">
        <v>12000</v>
      </c>
      <c r="G24" s="12">
        <v>12000</v>
      </c>
      <c r="H24" s="13">
        <v>15000</v>
      </c>
      <c r="I24" s="13">
        <v>15000</v>
      </c>
      <c r="J24" s="13">
        <v>15000</v>
      </c>
      <c r="K24" s="13">
        <v>20000</v>
      </c>
      <c r="L24" s="13">
        <v>20000</v>
      </c>
      <c r="M24" s="13">
        <v>20000</v>
      </c>
    </row>
    <row r="25" spans="1:13" x14ac:dyDescent="0.25">
      <c r="A25" s="1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5" t="s">
        <v>11</v>
      </c>
      <c r="B26" s="14">
        <f>SUM(B16:B25)</f>
        <v>446000</v>
      </c>
      <c r="C26" s="14">
        <f>SUM(C16:C25)</f>
        <v>618000</v>
      </c>
      <c r="D26" s="14">
        <f t="shared" ref="D26:G26" si="0">SUM(D16:D25)</f>
        <v>798000</v>
      </c>
      <c r="E26" s="14">
        <f t="shared" si="0"/>
        <v>966000</v>
      </c>
      <c r="F26" s="15">
        <f t="shared" si="0"/>
        <v>1153300</v>
      </c>
      <c r="G26" s="15">
        <f t="shared" si="0"/>
        <v>1319300</v>
      </c>
      <c r="H26" s="15">
        <f t="shared" ref="H26" si="1">SUM(H16:H25)</f>
        <v>1513300</v>
      </c>
      <c r="I26" s="15">
        <f t="shared" ref="I26" si="2">SUM(I16:I25)</f>
        <v>1679300</v>
      </c>
      <c r="J26" s="15">
        <f t="shared" ref="J26" si="3">SUM(J16:J25)</f>
        <v>1845300</v>
      </c>
      <c r="K26" s="15">
        <f t="shared" ref="K26" si="4">SUM(K16:K25)</f>
        <v>2015600</v>
      </c>
      <c r="L26" s="15">
        <f t="shared" ref="L26" si="5">SUM(L16:L25)</f>
        <v>2181550</v>
      </c>
      <c r="M26" s="15">
        <f t="shared" ref="M26" si="6">SUM(M16:M25)</f>
        <v>2347600</v>
      </c>
    </row>
    <row r="27" spans="1:13" x14ac:dyDescent="0.25">
      <c r="A27" s="1" t="s">
        <v>12</v>
      </c>
      <c r="B27" s="18">
        <f>B14-B26</f>
        <v>-46000</v>
      </c>
      <c r="C27" s="18">
        <f>C14-C26</f>
        <v>-18000</v>
      </c>
      <c r="D27" s="18">
        <f t="shared" ref="D27:G27" si="7">D14-D26</f>
        <v>2000</v>
      </c>
      <c r="E27" s="18">
        <f t="shared" si="7"/>
        <v>34000</v>
      </c>
      <c r="F27" s="19">
        <f t="shared" si="7"/>
        <v>46700</v>
      </c>
      <c r="G27" s="19">
        <f t="shared" si="7"/>
        <v>80700</v>
      </c>
      <c r="H27" s="19">
        <f t="shared" ref="H27" si="8">H14-H26</f>
        <v>86700</v>
      </c>
      <c r="I27" s="19">
        <f t="shared" ref="I27" si="9">I14-I26</f>
        <v>120700</v>
      </c>
      <c r="J27" s="19">
        <f t="shared" ref="J27" si="10">J14-J26</f>
        <v>154700</v>
      </c>
      <c r="K27" s="19">
        <f t="shared" ref="K27" si="11">K14-K26</f>
        <v>184400</v>
      </c>
      <c r="L27" s="19">
        <f t="shared" ref="L27" si="12">L14-L26</f>
        <v>218450</v>
      </c>
      <c r="M27" s="19">
        <f t="shared" ref="M27" si="13">M14-M26</f>
        <v>252400</v>
      </c>
    </row>
    <row r="28" spans="1:13" x14ac:dyDescent="0.25">
      <c r="A28" s="1" t="s">
        <v>2</v>
      </c>
      <c r="B28" s="20">
        <f>B8-B27</f>
        <v>696000</v>
      </c>
      <c r="C28" s="20">
        <f>B28-C27</f>
        <v>714000</v>
      </c>
      <c r="D28" s="20">
        <f t="shared" ref="D28:G28" si="14">C28-D27</f>
        <v>712000</v>
      </c>
      <c r="E28" s="20">
        <f t="shared" si="14"/>
        <v>678000</v>
      </c>
      <c r="F28" s="21">
        <f t="shared" si="14"/>
        <v>631300</v>
      </c>
      <c r="G28" s="21">
        <f t="shared" si="14"/>
        <v>550600</v>
      </c>
      <c r="H28" s="21">
        <f t="shared" ref="H28" si="15">G28-H27</f>
        <v>463900</v>
      </c>
      <c r="I28" s="21">
        <f t="shared" ref="I28" si="16">H28-I27</f>
        <v>343200</v>
      </c>
      <c r="J28" s="21">
        <f t="shared" ref="J28" si="17">I28-J27</f>
        <v>188500</v>
      </c>
      <c r="K28" s="21">
        <f t="shared" ref="K28" si="18">J28-K27</f>
        <v>4100</v>
      </c>
      <c r="L28" s="21">
        <f t="shared" ref="L28" si="19">K28-L27</f>
        <v>-214350</v>
      </c>
      <c r="M28" s="21">
        <f t="shared" ref="M28" si="20">L28-M27</f>
        <v>-466750</v>
      </c>
    </row>
  </sheetData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art</cp:lastModifiedBy>
  <cp:lastPrinted>2017-05-25T13:19:17Z</cp:lastPrinted>
  <dcterms:created xsi:type="dcterms:W3CDTF">2017-02-09T11:59:57Z</dcterms:created>
  <dcterms:modified xsi:type="dcterms:W3CDTF">2017-05-25T13:20:15Z</dcterms:modified>
</cp:coreProperties>
</file>