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35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  <c r="B28" i="1"/>
  <c r="B21" i="1"/>
  <c r="C21" i="1"/>
  <c r="D21" i="1"/>
  <c r="E21" i="1"/>
  <c r="F21" i="1"/>
  <c r="G21" i="1"/>
  <c r="H21" i="1"/>
  <c r="I21" i="1"/>
  <c r="J21" i="1"/>
  <c r="K21" i="1"/>
  <c r="L21" i="1"/>
  <c r="M21" i="1"/>
  <c r="C36" i="1"/>
  <c r="D36" i="1"/>
  <c r="E36" i="1"/>
  <c r="F36" i="1"/>
  <c r="G36" i="1"/>
  <c r="H36" i="1"/>
  <c r="I36" i="1"/>
  <c r="J36" i="1"/>
  <c r="K36" i="1"/>
  <c r="L36" i="1"/>
  <c r="M36" i="1"/>
  <c r="M37" i="1" s="1"/>
  <c r="B36" i="1"/>
  <c r="B37" i="1" s="1"/>
  <c r="C34" i="1"/>
  <c r="C37" i="1" s="1"/>
  <c r="D34" i="1"/>
  <c r="D37" i="1" s="1"/>
  <c r="E34" i="1"/>
  <c r="E37" i="1" s="1"/>
  <c r="F34" i="1"/>
  <c r="F37" i="1" s="1"/>
  <c r="G34" i="1"/>
  <c r="G37" i="1" s="1"/>
  <c r="H34" i="1"/>
  <c r="H37" i="1" s="1"/>
  <c r="I34" i="1"/>
  <c r="I37" i="1" s="1"/>
  <c r="J34" i="1"/>
  <c r="J37" i="1" s="1"/>
  <c r="K34" i="1"/>
  <c r="K37" i="1" s="1"/>
  <c r="L34" i="1"/>
  <c r="L37" i="1" s="1"/>
  <c r="M34" i="1"/>
  <c r="B34" i="1"/>
  <c r="C28" i="1"/>
  <c r="D28" i="1"/>
  <c r="E28" i="1"/>
  <c r="F28" i="1"/>
  <c r="G28" i="1"/>
  <c r="H28" i="1"/>
  <c r="I28" i="1"/>
  <c r="J28" i="1"/>
  <c r="K28" i="1"/>
  <c r="L28" i="1"/>
  <c r="M28" i="1"/>
  <c r="C5" i="1"/>
  <c r="D5" i="1"/>
  <c r="E5" i="1"/>
  <c r="F5" i="1"/>
  <c r="G5" i="1"/>
  <c r="H5" i="1"/>
  <c r="I5" i="1"/>
  <c r="J5" i="1"/>
  <c r="K5" i="1"/>
  <c r="L5" i="1"/>
  <c r="M5" i="1"/>
  <c r="B5" i="1"/>
  <c r="C9" i="1"/>
  <c r="D9" i="1"/>
  <c r="E9" i="1"/>
  <c r="F9" i="1"/>
  <c r="G9" i="1"/>
  <c r="H9" i="1"/>
  <c r="I9" i="1"/>
  <c r="J9" i="1"/>
  <c r="K9" i="1"/>
  <c r="L9" i="1"/>
  <c r="M9" i="1"/>
  <c r="B9" i="1"/>
  <c r="C13" i="1"/>
  <c r="D13" i="1"/>
  <c r="E13" i="1"/>
  <c r="F13" i="1"/>
  <c r="G13" i="1"/>
  <c r="H13" i="1"/>
  <c r="I13" i="1"/>
  <c r="J13" i="1"/>
  <c r="K13" i="1"/>
  <c r="L13" i="1"/>
  <c r="M13" i="1"/>
  <c r="F4" i="1" l="1"/>
  <c r="F38" i="1" s="1"/>
  <c r="F40" i="1" s="1"/>
  <c r="M4" i="1"/>
  <c r="M38" i="1" s="1"/>
  <c r="M40" i="1" s="1"/>
  <c r="I4" i="1"/>
  <c r="I38" i="1" s="1"/>
  <c r="I40" i="1" s="1"/>
  <c r="E4" i="1"/>
  <c r="E38" i="1" s="1"/>
  <c r="E40" i="1" s="1"/>
  <c r="B4" i="1"/>
  <c r="B38" i="1" s="1"/>
  <c r="B39" i="1" s="1"/>
  <c r="L4" i="1"/>
  <c r="L38" i="1" s="1"/>
  <c r="L40" i="1" s="1"/>
  <c r="H4" i="1"/>
  <c r="H38" i="1" s="1"/>
  <c r="H40" i="1" s="1"/>
  <c r="D4" i="1"/>
  <c r="D38" i="1" s="1"/>
  <c r="D40" i="1" s="1"/>
  <c r="J4" i="1"/>
  <c r="J38" i="1" s="1"/>
  <c r="J40" i="1" s="1"/>
  <c r="K4" i="1"/>
  <c r="K38" i="1" s="1"/>
  <c r="K40" i="1" s="1"/>
  <c r="G4" i="1"/>
  <c r="G38" i="1" s="1"/>
  <c r="G40" i="1" s="1"/>
  <c r="C4" i="1"/>
  <c r="C38" i="1" s="1"/>
  <c r="C40" i="1" s="1"/>
  <c r="C39" i="1" l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B40" i="1"/>
  <c r="B41" i="1" s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M41" i="1" s="1"/>
</calcChain>
</file>

<file path=xl/sharedStrings.xml><?xml version="1.0" encoding="utf-8"?>
<sst xmlns="http://schemas.openxmlformats.org/spreadsheetml/2006/main" count="53" uniqueCount="53">
  <si>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</si>
  <si>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</si>
  <si>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</si>
  <si>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</si>
  <si>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</si>
  <si>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</si>
  <si>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</si>
  <si>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</si>
  <si>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</si>
  <si>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</si>
  <si>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</si>
  <si>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</si>
  <si>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1. Расходы</t>
  </si>
  <si>
    <t>1.1. Расходы на рекламу</t>
  </si>
  <si>
    <t>1.1.6. Печать баннеров (входная группа)</t>
  </si>
  <si>
    <t>1.1.7. Пластиковый логотип на вход</t>
  </si>
  <si>
    <t>1.2. ФОТ (фонд оплаты труда)</t>
  </si>
  <si>
    <t>1.2.2. Менеджер1</t>
  </si>
  <si>
    <t>1.2.3. Менеджер2</t>
  </si>
  <si>
    <t>1.2.4. Бухгалтер</t>
  </si>
  <si>
    <t>1.3.1. Стеллажи - 3 шт</t>
  </si>
  <si>
    <t>1.3.2. Столы - 2 шт</t>
  </si>
  <si>
    <t>1.3.3. Стулья - 7шт + 2 кресла</t>
  </si>
  <si>
    <t>1.3.4. Персональный компьютер (ноутбуки) - 2 шт</t>
  </si>
  <si>
    <t>1.3.5. Принтер + тонер</t>
  </si>
  <si>
    <t>1.3.7. Телефон мобильный - 2 шт</t>
  </si>
  <si>
    <t>1.1.4. Печать VIP карт</t>
  </si>
  <si>
    <t>1.3. Расходы на открытие офиса разово</t>
  </si>
  <si>
    <t>1.4. Расходы по хоздеятельности ежемесячные</t>
  </si>
  <si>
    <t>1.4.1. Расходы на офисный интернет</t>
  </si>
  <si>
    <t>1.4.2. Расходы на телефон</t>
  </si>
  <si>
    <t>1.4.3. Вода, конфеты для клиентов</t>
  </si>
  <si>
    <t>1.4.4. Коммунальные платежи</t>
  </si>
  <si>
    <t>1.4.5. Канцелярские товары</t>
  </si>
  <si>
    <t>1.4.6. Роялти</t>
  </si>
  <si>
    <t>1.5. Прочие расходы разово</t>
  </si>
  <si>
    <t>1.5.1. Открытие Юр.Лица</t>
  </si>
  <si>
    <t>3.1. Средний чек покупателя</t>
  </si>
  <si>
    <t>3.2. Средняя маржинальность чека</t>
  </si>
  <si>
    <t>3.3. Средняя маржа, с покупки</t>
  </si>
  <si>
    <t>3.5. Валовый доход (суммарные продажи)</t>
  </si>
  <si>
    <t>3.6. Валовая прибыль (валовый доход минус закупка), суммарная</t>
  </si>
  <si>
    <t>3.8. Расходы по основной деятельности</t>
  </si>
  <si>
    <t>3.9. Расходы накоплением</t>
  </si>
  <si>
    <t>3.10. Финансовый результат</t>
  </si>
  <si>
    <t>3.11. Финансовый результат накоплением</t>
  </si>
  <si>
    <t>2. Финансы</t>
  </si>
  <si>
    <t>3.4. Среднее количество заказов в месяц</t>
  </si>
  <si>
    <t>1.3.9. Элементы интерьера (картины с автомобилями и прочее)</t>
  </si>
  <si>
    <t>1.3.8. Паушальный взнос</t>
  </si>
  <si>
    <t>Carex Parts - бюджет на год</t>
  </si>
  <si>
    <t>Ориентировочная таблица для понимания структуры доходов и расходов предприятия в первый год работы.</t>
  </si>
  <si>
    <t>Месяц окупаемости франшизы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</si>
</sst>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</font>
    <font>
      <b/>
      <sz val="18"/>
      <name val="Arial"/>
      <family val="2"/>
      <charset val="204"/>
    </font>
    <font>
      <sz val="12"/>
      <name val="Arial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Verdan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5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1" xfId="2" applyFont="1" applyFill="1" applyBorder="1"/>
    <xf numFmtId="0" fontId="2" fillId="0" borderId="2" xfId="2" applyFont="1" applyFill="1" applyBorder="1"/>
    <xf numFmtId="0" fontId="5" fillId="0" borderId="3" xfId="2" applyFont="1" applyFill="1" applyBorder="1"/>
    <xf numFmtId="0" fontId="6" fillId="3" borderId="4" xfId="2" applyFont="1" applyFill="1" applyBorder="1"/>
    <xf numFmtId="0" fontId="2" fillId="3" borderId="5" xfId="2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2" fillId="0" borderId="9" xfId="2" applyBorder="1" applyAlignment="1">
      <alignment horizontal="center"/>
    </xf>
    <xf numFmtId="0" fontId="4" fillId="0" borderId="8" xfId="2" applyFont="1" applyFill="1" applyBorder="1"/>
    <xf numFmtId="0" fontId="2" fillId="0" borderId="1" xfId="2" applyFill="1" applyBorder="1"/>
    <xf numFmtId="0" fontId="8" fillId="0" borderId="1" xfId="2" applyFont="1" applyFill="1" applyBorder="1"/>
    <xf numFmtId="0" fontId="8" fillId="0" borderId="0" xfId="2" applyFont="1"/>
    <xf numFmtId="0" fontId="8" fillId="0" borderId="6" xfId="2" applyFont="1" applyFill="1" applyBorder="1"/>
    <xf numFmtId="0" fontId="3" fillId="0" borderId="1" xfId="2" applyFont="1" applyFill="1" applyBorder="1" applyAlignment="1">
      <alignment horizontal="center" vertical="center"/>
    </xf>
    <xf numFmtId="0" fontId="2" fillId="0" borderId="0" xfId="2" applyAlignment="1">
      <alignment horizontal="center"/>
    </xf>
    <xf numFmtId="0" fontId="2" fillId="0" borderId="1" xfId="2" applyFont="1" applyFill="1" applyBorder="1"/>
    <xf numFmtId="0" fontId="2" fillId="0" borderId="9" xfId="2" applyBorder="1" applyAlignment="1">
      <alignment horizontal="center"/>
    </xf>
    <xf numFmtId="0" fontId="4" fillId="0" borderId="8" xfId="2" applyFont="1" applyFill="1" applyBorder="1"/>
    <xf numFmtId="0" fontId="2" fillId="0" borderId="0" xfId="2" applyAlignment="1">
      <alignment horizontal="center"/>
    </xf>
    <xf numFmtId="0" fontId="2" fillId="0" borderId="0" xfId="2" applyNumberFormat="1" applyAlignment="1">
      <alignment horizontal="center"/>
    </xf>
    <xf numFmtId="0" fontId="6" fillId="3" borderId="4" xfId="2" applyFont="1" applyFill="1" applyBorder="1"/>
    <xf numFmtId="0" fontId="2" fillId="3" borderId="5" xfId="2" applyFill="1" applyBorder="1" applyAlignment="1">
      <alignment horizontal="center"/>
    </xf>
    <xf numFmtId="0" fontId="8" fillId="0" borderId="1" xfId="2" applyFont="1" applyFill="1" applyBorder="1"/>
    <xf numFmtId="0" fontId="8" fillId="5" borderId="1" xfId="2" applyFont="1" applyFill="1" applyBorder="1"/>
    <xf numFmtId="0" fontId="2" fillId="5" borderId="0" xfId="2" applyFill="1" applyAlignment="1">
      <alignment horizontal="center"/>
    </xf>
    <xf numFmtId="0" fontId="8" fillId="0" borderId="6" xfId="2" applyFont="1" applyFill="1" applyBorder="1"/>
    <xf numFmtId="0" fontId="8" fillId="0" borderId="3" xfId="2" applyFont="1" applyFill="1" applyBorder="1"/>
    <xf numFmtId="0" fontId="1" fillId="2" borderId="2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0" xfId="1" applyAlignment="1">
      <alignment horizontal="center"/>
    </xf>
    <xf numFmtId="0" fontId="1" fillId="2" borderId="9" xfId="1" applyBorder="1" applyAlignment="1">
      <alignment horizontal="center"/>
    </xf>
    <xf numFmtId="0" fontId="1" fillId="2" borderId="0" xfId="1" applyNumberFormat="1" applyAlignment="1">
      <alignment horizontal="center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2" workbookViewId="0">
      <selection activeCell="F43" sqref="F43"/>
    </sheetView>
  </sheetViews>
  <sheetFormatPr defaultRowHeight="15" x14ac:dyDescent="0.25"/>
  <cols>
    <col min="1" max="1" width="71.85546875" customWidth="1"/>
    <col min="2" max="2" width="15.85546875" customWidth="1"/>
    <col min="3" max="3" width="13.5703125" customWidth="1"/>
    <col min="4" max="4" width="11.7109375" customWidth="1"/>
    <col min="5" max="5" width="12.42578125" customWidth="1"/>
    <col min="6" max="6" width="13.7109375" customWidth="1"/>
    <col min="7" max="7" width="12.85546875" customWidth="1"/>
    <col min="8" max="8" width="14.5703125" customWidth="1"/>
    <col min="9" max="9" width="12.85546875" customWidth="1"/>
    <col min="10" max="10" width="14.28515625" customWidth="1"/>
    <col min="11" max="11" width="13.42578125" customWidth="1"/>
    <col min="12" max="12" width="12.42578125" customWidth="1"/>
    <col min="13" max="13" width="13.85546875" customWidth="1"/>
  </cols>
  <sheetData>
    <row r="1" spans="1:13" x14ac:dyDescent="0.25">
      <c r="A1" s="16" t="s">
        <v>50</v>
      </c>
      <c r="B1" s="14" t="s">
        <v>51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6"/>
      <c r="B2" s="1"/>
      <c r="C2" s="1"/>
      <c r="D2" s="1"/>
      <c r="E2" s="1"/>
      <c r="F2" s="1" t="s">
        <v>52</v>
      </c>
      <c r="G2" s="1"/>
      <c r="H2" s="1"/>
      <c r="I2" s="1"/>
      <c r="J2" s="1"/>
      <c r="K2" s="1"/>
      <c r="L2" s="1"/>
      <c r="M2" s="1"/>
    </row>
    <row r="3" spans="1:13" ht="16.5" thickBot="1" x14ac:dyDescent="0.3">
      <c r="A3" s="4"/>
      <c r="B3" s="8" t="s">
        <v>0</v>
      </c>
      <c r="C3" s="9" t="s">
        <v>1</v>
      </c>
      <c r="D3" s="9" t="s">
        <v>2</v>
      </c>
      <c r="E3" s="9" t="s">
        <v>3</v>
      </c>
      <c r="F3" s="30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pans="1:13" ht="19.5" thickTop="1" thickBot="1" x14ac:dyDescent="0.3">
      <c r="A4" s="6" t="s">
        <v>12</v>
      </c>
      <c r="B4" s="7">
        <f>SUM(B5,B9,B13,B21,B28)</f>
        <v>225000</v>
      </c>
      <c r="C4" s="24">
        <f>SUM(C5,C9,C13,C21,C28)</f>
        <v>33000</v>
      </c>
      <c r="D4" s="24">
        <f>SUM(D5,D9,D13,D21,D28)</f>
        <v>54000</v>
      </c>
      <c r="E4" s="24">
        <f>SUM(E5,E9,E13,E21,E28)</f>
        <v>44450</v>
      </c>
      <c r="F4" s="31">
        <f>SUM(F5,F9,F13,F21,F28)</f>
        <v>54550</v>
      </c>
      <c r="G4" s="24">
        <f>SUM(G5,G9,G13,G21,G28)</f>
        <v>54650</v>
      </c>
      <c r="H4" s="24">
        <f>SUM(H5,H9,H13,H21,H28)</f>
        <v>69750</v>
      </c>
      <c r="I4" s="24">
        <f>SUM(I5,I9,I13,I21,I28)</f>
        <v>69850</v>
      </c>
      <c r="J4" s="24">
        <f>SUM(J5,J9,J13,J21,J28)</f>
        <v>79950</v>
      </c>
      <c r="K4" s="24">
        <f>SUM(K5,K9,K13,K21,K28)</f>
        <v>70050</v>
      </c>
      <c r="L4" s="24">
        <f>SUM(L5,L9,L13,L21,L28)</f>
        <v>80150</v>
      </c>
      <c r="M4" s="24">
        <f>SUM(M5,M9,M13,M21,M28)</f>
        <v>70250</v>
      </c>
    </row>
    <row r="5" spans="1:13" ht="16.5" thickTop="1" x14ac:dyDescent="0.25">
      <c r="A5" s="5" t="s">
        <v>13</v>
      </c>
      <c r="B5" s="2">
        <f>SUM(B6:B8)</f>
        <v>38000</v>
      </c>
      <c r="C5" s="2">
        <f t="shared" ref="C5:M5" si="0">SUM(C6:C8)</f>
        <v>0</v>
      </c>
      <c r="D5" s="2">
        <f t="shared" si="0"/>
        <v>10000</v>
      </c>
      <c r="E5" s="2">
        <f t="shared" si="0"/>
        <v>0</v>
      </c>
      <c r="F5" s="32">
        <f t="shared" si="0"/>
        <v>10000</v>
      </c>
      <c r="G5" s="2">
        <f t="shared" si="0"/>
        <v>0</v>
      </c>
      <c r="H5" s="2">
        <f t="shared" si="0"/>
        <v>10000</v>
      </c>
      <c r="I5" s="2">
        <f t="shared" si="0"/>
        <v>0</v>
      </c>
      <c r="J5" s="2">
        <f t="shared" si="0"/>
        <v>10000</v>
      </c>
      <c r="K5" s="2">
        <f t="shared" si="0"/>
        <v>0</v>
      </c>
      <c r="L5" s="2">
        <f t="shared" si="0"/>
        <v>10000</v>
      </c>
      <c r="M5" s="2">
        <f t="shared" si="0"/>
        <v>0</v>
      </c>
    </row>
    <row r="6" spans="1:13" x14ac:dyDescent="0.25">
      <c r="A6" s="13" t="s">
        <v>26</v>
      </c>
      <c r="B6" s="2">
        <v>10000</v>
      </c>
      <c r="C6" s="2"/>
      <c r="D6" s="2">
        <v>10000</v>
      </c>
      <c r="E6" s="2"/>
      <c r="F6" s="32">
        <v>10000</v>
      </c>
      <c r="G6" s="2"/>
      <c r="H6" s="2">
        <v>10000</v>
      </c>
      <c r="I6" s="2"/>
      <c r="J6" s="2">
        <v>10000</v>
      </c>
      <c r="K6" s="2"/>
      <c r="L6" s="2">
        <v>10000</v>
      </c>
      <c r="M6" s="2"/>
    </row>
    <row r="7" spans="1:13" x14ac:dyDescent="0.25">
      <c r="A7" s="13" t="s">
        <v>14</v>
      </c>
      <c r="B7" s="2">
        <v>6000</v>
      </c>
      <c r="C7" s="2"/>
      <c r="D7" s="2"/>
      <c r="E7" s="2"/>
      <c r="F7" s="32"/>
      <c r="G7" s="2"/>
      <c r="H7" s="2"/>
      <c r="I7" s="2"/>
      <c r="J7" s="2"/>
      <c r="K7" s="2"/>
      <c r="L7" s="2"/>
      <c r="M7" s="2"/>
    </row>
    <row r="8" spans="1:13" ht="15.75" thickBot="1" x14ac:dyDescent="0.3">
      <c r="A8" s="13" t="s">
        <v>15</v>
      </c>
      <c r="B8" s="2">
        <v>22000</v>
      </c>
      <c r="C8" s="2"/>
      <c r="D8" s="2"/>
      <c r="E8" s="2"/>
      <c r="F8" s="32"/>
      <c r="G8" s="2"/>
      <c r="H8" s="2"/>
      <c r="I8" s="2"/>
      <c r="J8" s="2"/>
      <c r="K8" s="2"/>
      <c r="L8" s="2"/>
      <c r="M8" s="2"/>
    </row>
    <row r="9" spans="1:13" ht="15.75" x14ac:dyDescent="0.25">
      <c r="A9" s="11" t="s">
        <v>16</v>
      </c>
      <c r="B9" s="10">
        <f>SUM(B10:B12)</f>
        <v>10000</v>
      </c>
      <c r="C9" s="10">
        <f>SUM(C10:C12)</f>
        <v>17600</v>
      </c>
      <c r="D9" s="10">
        <f>SUM(D10:D12)</f>
        <v>27600</v>
      </c>
      <c r="E9" s="10">
        <f>SUM(E10:E12)</f>
        <v>27600</v>
      </c>
      <c r="F9" s="33">
        <f>SUM(F10:F12)</f>
        <v>27600</v>
      </c>
      <c r="G9" s="10">
        <f>SUM(G10:G12)</f>
        <v>37600</v>
      </c>
      <c r="H9" s="10">
        <f>SUM(H10:H12)</f>
        <v>42600</v>
      </c>
      <c r="I9" s="10">
        <f>SUM(I10:I12)</f>
        <v>52600</v>
      </c>
      <c r="J9" s="10">
        <f>SUM(J10:J12)</f>
        <v>52600</v>
      </c>
      <c r="K9" s="10">
        <f>SUM(K10:K12)</f>
        <v>52600</v>
      </c>
      <c r="L9" s="10">
        <f>SUM(L10:L12)</f>
        <v>52600</v>
      </c>
      <c r="M9" s="10">
        <f>SUM(M10:M12)</f>
        <v>52600</v>
      </c>
    </row>
    <row r="10" spans="1:13" x14ac:dyDescent="0.25">
      <c r="A10" s="12" t="s">
        <v>17</v>
      </c>
      <c r="B10" s="2">
        <v>10000</v>
      </c>
      <c r="C10" s="2">
        <v>15000</v>
      </c>
      <c r="D10" s="2">
        <v>25000</v>
      </c>
      <c r="E10" s="2">
        <v>25000</v>
      </c>
      <c r="F10" s="32">
        <v>25000</v>
      </c>
      <c r="G10" s="2">
        <v>25000</v>
      </c>
      <c r="H10" s="2">
        <v>25000</v>
      </c>
      <c r="I10" s="2">
        <v>25000</v>
      </c>
      <c r="J10" s="2">
        <v>25000</v>
      </c>
      <c r="K10" s="2">
        <v>25000</v>
      </c>
      <c r="L10" s="2">
        <v>25000</v>
      </c>
      <c r="M10" s="2">
        <v>25000</v>
      </c>
    </row>
    <row r="11" spans="1:13" x14ac:dyDescent="0.25">
      <c r="A11" s="13" t="s">
        <v>18</v>
      </c>
      <c r="B11" s="2"/>
      <c r="C11" s="2"/>
      <c r="D11" s="2"/>
      <c r="E11" s="2"/>
      <c r="F11" s="32"/>
      <c r="G11" s="2">
        <v>10000</v>
      </c>
      <c r="H11" s="2">
        <v>15000</v>
      </c>
      <c r="I11" s="2">
        <v>25000</v>
      </c>
      <c r="J11" s="2">
        <v>25000</v>
      </c>
      <c r="K11" s="2">
        <v>25000</v>
      </c>
      <c r="L11" s="2">
        <v>25000</v>
      </c>
      <c r="M11" s="2">
        <v>25000</v>
      </c>
    </row>
    <row r="12" spans="1:13" ht="15.75" thickBot="1" x14ac:dyDescent="0.3">
      <c r="A12" s="13" t="s">
        <v>19</v>
      </c>
      <c r="B12" s="2"/>
      <c r="C12" s="2">
        <v>2600</v>
      </c>
      <c r="D12" s="2">
        <v>2600</v>
      </c>
      <c r="E12" s="2">
        <v>2600</v>
      </c>
      <c r="F12" s="32">
        <v>2600</v>
      </c>
      <c r="G12" s="2">
        <v>2600</v>
      </c>
      <c r="H12" s="2">
        <v>2600</v>
      </c>
      <c r="I12" s="2">
        <v>2600</v>
      </c>
      <c r="J12" s="2">
        <v>2600</v>
      </c>
      <c r="K12" s="2">
        <v>2600</v>
      </c>
      <c r="L12" s="2">
        <v>2600</v>
      </c>
      <c r="M12" s="2">
        <v>2600</v>
      </c>
    </row>
    <row r="13" spans="1:13" ht="15.75" x14ac:dyDescent="0.25">
      <c r="A13" s="11" t="s">
        <v>27</v>
      </c>
      <c r="B13" s="10">
        <f>SUM(B14:B20)</f>
        <v>71900</v>
      </c>
      <c r="C13" s="10">
        <f>SUM(C14:C20)</f>
        <v>0</v>
      </c>
      <c r="D13" s="10">
        <f>SUM(D14:D20)</f>
        <v>0</v>
      </c>
      <c r="E13" s="10">
        <f>SUM(E14:E20)</f>
        <v>0</v>
      </c>
      <c r="F13" s="33">
        <f>SUM(F14:F20)</f>
        <v>0</v>
      </c>
      <c r="G13" s="10">
        <f>SUM(G14:G20)</f>
        <v>0</v>
      </c>
      <c r="H13" s="10">
        <f>SUM(H14:H20)</f>
        <v>0</v>
      </c>
      <c r="I13" s="10">
        <f>SUM(I14:I20)</f>
        <v>0</v>
      </c>
      <c r="J13" s="10">
        <f>SUM(J14:J20)</f>
        <v>0</v>
      </c>
      <c r="K13" s="10">
        <f>SUM(K14:K20)</f>
        <v>0</v>
      </c>
      <c r="L13" s="10">
        <f>SUM(L14:L20)</f>
        <v>0</v>
      </c>
      <c r="M13" s="10">
        <f>SUM(M14:M20)</f>
        <v>0</v>
      </c>
    </row>
    <row r="14" spans="1:13" x14ac:dyDescent="0.25">
      <c r="A14" s="3" t="s">
        <v>20</v>
      </c>
      <c r="B14" s="2">
        <v>15000</v>
      </c>
      <c r="C14" s="2"/>
      <c r="D14" s="2"/>
      <c r="E14" s="2"/>
      <c r="F14" s="32"/>
      <c r="G14" s="2"/>
      <c r="H14" s="2"/>
      <c r="I14" s="2"/>
      <c r="J14" s="2"/>
      <c r="K14" s="2"/>
      <c r="L14" s="2"/>
      <c r="M14" s="2"/>
    </row>
    <row r="15" spans="1:13" x14ac:dyDescent="0.25">
      <c r="A15" s="3" t="s">
        <v>21</v>
      </c>
      <c r="B15" s="2">
        <v>12000</v>
      </c>
      <c r="C15" s="2"/>
      <c r="D15" s="2"/>
      <c r="E15" s="2"/>
      <c r="F15" s="32"/>
      <c r="G15" s="2"/>
      <c r="H15" s="2"/>
      <c r="I15" s="2"/>
      <c r="J15" s="2"/>
      <c r="K15" s="2"/>
      <c r="L15" s="2"/>
      <c r="M15" s="2"/>
    </row>
    <row r="16" spans="1:13" x14ac:dyDescent="0.25">
      <c r="A16" s="3" t="s">
        <v>22</v>
      </c>
      <c r="B16" s="2">
        <v>8200</v>
      </c>
      <c r="C16" s="2"/>
      <c r="D16" s="2"/>
      <c r="E16" s="2"/>
      <c r="F16" s="32"/>
      <c r="G16" s="2"/>
      <c r="H16" s="2"/>
      <c r="I16" s="2"/>
      <c r="J16" s="2"/>
      <c r="K16" s="2"/>
      <c r="L16" s="2"/>
      <c r="M16" s="2"/>
    </row>
    <row r="17" spans="1:13" x14ac:dyDescent="0.25">
      <c r="A17" s="3" t="s">
        <v>23</v>
      </c>
      <c r="B17" s="2">
        <v>28000</v>
      </c>
      <c r="C17" s="2"/>
      <c r="D17" s="2"/>
      <c r="E17" s="2"/>
      <c r="F17" s="32"/>
      <c r="G17" s="2"/>
      <c r="H17" s="2"/>
      <c r="I17" s="2"/>
      <c r="J17" s="2"/>
      <c r="K17" s="2"/>
      <c r="L17" s="2"/>
      <c r="M17" s="2"/>
    </row>
    <row r="18" spans="1:13" x14ac:dyDescent="0.25">
      <c r="A18" s="3" t="s">
        <v>24</v>
      </c>
      <c r="B18" s="2">
        <v>3600</v>
      </c>
      <c r="C18" s="2"/>
      <c r="D18" s="2"/>
      <c r="E18" s="2"/>
      <c r="F18" s="32"/>
      <c r="G18" s="2"/>
      <c r="H18" s="2"/>
      <c r="I18" s="2"/>
      <c r="J18" s="2"/>
      <c r="K18" s="2"/>
      <c r="L18" s="2"/>
      <c r="M18" s="2"/>
    </row>
    <row r="19" spans="1:13" x14ac:dyDescent="0.25">
      <c r="A19" s="3" t="s">
        <v>25</v>
      </c>
      <c r="B19" s="2">
        <v>1600</v>
      </c>
      <c r="C19" s="2"/>
      <c r="D19" s="2"/>
      <c r="E19" s="2"/>
      <c r="F19" s="32"/>
      <c r="G19" s="2"/>
      <c r="H19" s="2"/>
      <c r="I19" s="2"/>
      <c r="J19" s="2"/>
      <c r="K19" s="2"/>
      <c r="L19" s="2"/>
      <c r="M19" s="2"/>
    </row>
    <row r="20" spans="1:13" ht="15.75" thickBot="1" x14ac:dyDescent="0.3">
      <c r="A20" s="3" t="s">
        <v>48</v>
      </c>
      <c r="B20" s="2">
        <v>3500</v>
      </c>
      <c r="C20" s="2"/>
      <c r="D20" s="2"/>
      <c r="E20" s="2"/>
      <c r="F20" s="32"/>
      <c r="G20" s="2"/>
      <c r="H20" s="2"/>
      <c r="I20" s="2"/>
      <c r="J20" s="2"/>
      <c r="K20" s="2"/>
      <c r="L20" s="2"/>
      <c r="M20" s="2"/>
    </row>
    <row r="21" spans="1:13" ht="15.75" x14ac:dyDescent="0.25">
      <c r="A21" s="11" t="s">
        <v>28</v>
      </c>
      <c r="B21" s="10">
        <f>SUM(B22:B27)</f>
        <v>6100</v>
      </c>
      <c r="C21" s="10">
        <f>SUM(C22:C27)</f>
        <v>15400</v>
      </c>
      <c r="D21" s="10">
        <f>SUM(D22:D27)</f>
        <v>16400</v>
      </c>
      <c r="E21" s="10">
        <f>SUM(E22:E27)</f>
        <v>16850</v>
      </c>
      <c r="F21" s="33">
        <f>SUM(F22:F27)</f>
        <v>16950</v>
      </c>
      <c r="G21" s="10">
        <f>SUM(G22:G27)</f>
        <v>17050</v>
      </c>
      <c r="H21" s="10">
        <f>SUM(H22:H27)</f>
        <v>17150</v>
      </c>
      <c r="I21" s="10">
        <f>SUM(I22:I27)</f>
        <v>17250</v>
      </c>
      <c r="J21" s="10">
        <f>SUM(J22:J27)</f>
        <v>17350</v>
      </c>
      <c r="K21" s="10">
        <f>SUM(K22:K27)</f>
        <v>17450</v>
      </c>
      <c r="L21" s="10">
        <f>SUM(L22:L27)</f>
        <v>17550</v>
      </c>
      <c r="M21" s="10">
        <f>SUM(M22:M27)</f>
        <v>17650</v>
      </c>
    </row>
    <row r="22" spans="1:13" x14ac:dyDescent="0.25">
      <c r="A22" s="3" t="s">
        <v>29</v>
      </c>
      <c r="B22" s="2">
        <v>1500</v>
      </c>
      <c r="C22" s="2">
        <v>1500</v>
      </c>
      <c r="D22" s="2">
        <v>1500</v>
      </c>
      <c r="E22" s="2">
        <v>1500</v>
      </c>
      <c r="F22" s="32">
        <v>1500</v>
      </c>
      <c r="G22" s="2">
        <v>1500</v>
      </c>
      <c r="H22" s="2">
        <v>1500</v>
      </c>
      <c r="I22" s="2">
        <v>1500</v>
      </c>
      <c r="J22" s="2">
        <v>1500</v>
      </c>
      <c r="K22" s="2">
        <v>1500</v>
      </c>
      <c r="L22" s="2">
        <v>1500</v>
      </c>
      <c r="M22" s="2">
        <v>1500</v>
      </c>
    </row>
    <row r="23" spans="1:13" x14ac:dyDescent="0.25">
      <c r="A23" s="13" t="s">
        <v>30</v>
      </c>
      <c r="B23" s="2">
        <v>500</v>
      </c>
      <c r="C23" s="2">
        <v>1500</v>
      </c>
      <c r="D23" s="2">
        <v>2300</v>
      </c>
      <c r="E23" s="2">
        <v>2600</v>
      </c>
      <c r="F23" s="32">
        <v>2700</v>
      </c>
      <c r="G23" s="2">
        <v>2800</v>
      </c>
      <c r="H23" s="2">
        <v>2900</v>
      </c>
      <c r="I23" s="2">
        <v>3000</v>
      </c>
      <c r="J23" s="2">
        <v>3100</v>
      </c>
      <c r="K23" s="2">
        <v>3200</v>
      </c>
      <c r="L23" s="2">
        <v>3300</v>
      </c>
      <c r="M23" s="2">
        <v>3400</v>
      </c>
    </row>
    <row r="24" spans="1:13" x14ac:dyDescent="0.25">
      <c r="A24" s="13" t="s">
        <v>31</v>
      </c>
      <c r="B24" s="2">
        <v>600</v>
      </c>
      <c r="C24" s="2">
        <v>600</v>
      </c>
      <c r="D24" s="2">
        <v>600</v>
      </c>
      <c r="E24" s="2">
        <v>600</v>
      </c>
      <c r="F24" s="32">
        <v>600</v>
      </c>
      <c r="G24" s="2">
        <v>600</v>
      </c>
      <c r="H24" s="2">
        <v>600</v>
      </c>
      <c r="I24" s="2">
        <v>600</v>
      </c>
      <c r="J24" s="2">
        <v>600</v>
      </c>
      <c r="K24" s="2">
        <v>600</v>
      </c>
      <c r="L24" s="2">
        <v>600</v>
      </c>
      <c r="M24" s="2">
        <v>600</v>
      </c>
    </row>
    <row r="25" spans="1:13" x14ac:dyDescent="0.25">
      <c r="A25" s="13" t="s">
        <v>32</v>
      </c>
      <c r="B25" s="2">
        <v>1500</v>
      </c>
      <c r="C25" s="17">
        <v>1500</v>
      </c>
      <c r="D25" s="17">
        <v>1500</v>
      </c>
      <c r="E25" s="17">
        <v>1500</v>
      </c>
      <c r="F25" s="32">
        <v>1500</v>
      </c>
      <c r="G25" s="17">
        <v>1500</v>
      </c>
      <c r="H25" s="17">
        <v>1500</v>
      </c>
      <c r="I25" s="17">
        <v>1500</v>
      </c>
      <c r="J25" s="17">
        <v>1500</v>
      </c>
      <c r="K25" s="17">
        <v>1500</v>
      </c>
      <c r="L25" s="17">
        <v>1500</v>
      </c>
      <c r="M25" s="17">
        <v>1500</v>
      </c>
    </row>
    <row r="26" spans="1:13" x14ac:dyDescent="0.25">
      <c r="A26" s="15" t="s">
        <v>33</v>
      </c>
      <c r="B26" s="2">
        <v>2000</v>
      </c>
      <c r="C26" s="2">
        <v>300</v>
      </c>
      <c r="D26" s="2">
        <v>500</v>
      </c>
      <c r="E26" s="2">
        <v>650</v>
      </c>
      <c r="F26" s="32">
        <v>650</v>
      </c>
      <c r="G26" s="2">
        <v>650</v>
      </c>
      <c r="H26" s="2">
        <v>650</v>
      </c>
      <c r="I26" s="2">
        <v>650</v>
      </c>
      <c r="J26" s="2">
        <v>650</v>
      </c>
      <c r="K26" s="2">
        <v>650</v>
      </c>
      <c r="L26" s="2">
        <v>650</v>
      </c>
      <c r="M26" s="2">
        <v>650</v>
      </c>
    </row>
    <row r="27" spans="1:13" ht="15.75" thickBot="1" x14ac:dyDescent="0.3">
      <c r="A27" s="15" t="s">
        <v>34</v>
      </c>
      <c r="B27" s="2"/>
      <c r="C27" s="2">
        <v>10000</v>
      </c>
      <c r="D27" s="2">
        <v>10000</v>
      </c>
      <c r="E27" s="2">
        <v>10000</v>
      </c>
      <c r="F27" s="32">
        <v>10000</v>
      </c>
      <c r="G27" s="2">
        <v>10000</v>
      </c>
      <c r="H27" s="2">
        <v>10000</v>
      </c>
      <c r="I27" s="2">
        <v>10000</v>
      </c>
      <c r="J27" s="2">
        <v>10000</v>
      </c>
      <c r="K27" s="2">
        <v>10000</v>
      </c>
      <c r="L27" s="2">
        <v>10000</v>
      </c>
      <c r="M27" s="2">
        <v>10000</v>
      </c>
    </row>
    <row r="28" spans="1:13" ht="15.75" x14ac:dyDescent="0.25">
      <c r="A28" s="20" t="s">
        <v>35</v>
      </c>
      <c r="B28" s="19">
        <f>SUM(B29:B30)</f>
        <v>99000</v>
      </c>
      <c r="C28" s="19">
        <f t="shared" ref="C28:M28" si="1">SUM(C29:C30)</f>
        <v>0</v>
      </c>
      <c r="D28" s="19">
        <f t="shared" si="1"/>
        <v>0</v>
      </c>
      <c r="E28" s="19">
        <f t="shared" si="1"/>
        <v>0</v>
      </c>
      <c r="F28" s="33">
        <f t="shared" si="1"/>
        <v>0</v>
      </c>
      <c r="G28" s="19">
        <f t="shared" si="1"/>
        <v>0</v>
      </c>
      <c r="H28" s="19">
        <f t="shared" si="1"/>
        <v>0</v>
      </c>
      <c r="I28" s="19">
        <f t="shared" si="1"/>
        <v>0</v>
      </c>
      <c r="J28" s="19">
        <f t="shared" si="1"/>
        <v>0</v>
      </c>
      <c r="K28" s="19">
        <f t="shared" si="1"/>
        <v>0</v>
      </c>
      <c r="L28" s="19">
        <f t="shared" si="1"/>
        <v>0</v>
      </c>
      <c r="M28" s="19">
        <f t="shared" si="1"/>
        <v>0</v>
      </c>
    </row>
    <row r="29" spans="1:13" x14ac:dyDescent="0.25">
      <c r="A29" s="18" t="s">
        <v>36</v>
      </c>
      <c r="B29" s="17">
        <v>10000</v>
      </c>
      <c r="C29" s="17"/>
      <c r="D29" s="17"/>
      <c r="E29" s="17"/>
      <c r="F29" s="32"/>
      <c r="G29" s="17"/>
      <c r="H29" s="17"/>
      <c r="I29" s="17"/>
      <c r="J29" s="17"/>
      <c r="K29" s="17"/>
      <c r="L29" s="17"/>
      <c r="M29" s="17"/>
    </row>
    <row r="30" spans="1:13" ht="15.75" thickBot="1" x14ac:dyDescent="0.3">
      <c r="A30" s="28" t="s">
        <v>49</v>
      </c>
      <c r="B30" s="21">
        <v>89000</v>
      </c>
      <c r="C30" s="21"/>
      <c r="D30" s="21"/>
      <c r="E30" s="21"/>
      <c r="F30" s="32"/>
      <c r="G30" s="21"/>
      <c r="H30" s="21"/>
      <c r="I30" s="21"/>
      <c r="J30" s="21"/>
      <c r="K30" s="21"/>
      <c r="L30" s="21"/>
      <c r="M30" s="21"/>
    </row>
    <row r="31" spans="1:13" ht="19.5" thickTop="1" thickBot="1" x14ac:dyDescent="0.3">
      <c r="A31" s="23" t="s">
        <v>46</v>
      </c>
      <c r="B31" s="24"/>
      <c r="C31" s="24"/>
      <c r="D31" s="24"/>
      <c r="E31" s="24"/>
      <c r="F31" s="31"/>
      <c r="G31" s="24"/>
      <c r="H31" s="24"/>
      <c r="I31" s="24"/>
      <c r="J31" s="24"/>
      <c r="K31" s="24"/>
      <c r="L31" s="24"/>
      <c r="M31" s="24"/>
    </row>
    <row r="32" spans="1:13" ht="15.75" thickTop="1" x14ac:dyDescent="0.25">
      <c r="A32" s="29" t="s">
        <v>37</v>
      </c>
      <c r="B32" s="21">
        <v>800</v>
      </c>
      <c r="C32" s="21">
        <v>1000</v>
      </c>
      <c r="D32" s="21">
        <v>1200</v>
      </c>
      <c r="E32" s="21">
        <v>1350</v>
      </c>
      <c r="F32" s="32">
        <v>1450</v>
      </c>
      <c r="G32" s="21">
        <v>1500</v>
      </c>
      <c r="H32" s="21">
        <v>1800</v>
      </c>
      <c r="I32" s="21">
        <v>2000</v>
      </c>
      <c r="J32" s="21">
        <v>2300</v>
      </c>
      <c r="K32" s="21">
        <v>2800</v>
      </c>
      <c r="L32" s="21">
        <v>3500</v>
      </c>
      <c r="M32" s="21">
        <v>4500</v>
      </c>
    </row>
    <row r="33" spans="1:13" x14ac:dyDescent="0.25">
      <c r="A33" s="25" t="s">
        <v>38</v>
      </c>
      <c r="B33" s="22">
        <v>0.2</v>
      </c>
      <c r="C33" s="22">
        <v>0.2</v>
      </c>
      <c r="D33" s="22">
        <v>0.2</v>
      </c>
      <c r="E33" s="22">
        <v>0.2</v>
      </c>
      <c r="F33" s="34">
        <v>0.2</v>
      </c>
      <c r="G33" s="22">
        <v>0.2</v>
      </c>
      <c r="H33" s="22">
        <v>0.21</v>
      </c>
      <c r="I33" s="22">
        <v>0.21</v>
      </c>
      <c r="J33" s="22">
        <v>0.21</v>
      </c>
      <c r="K33" s="22">
        <v>0.21</v>
      </c>
      <c r="L33" s="22">
        <v>0.21</v>
      </c>
      <c r="M33" s="22">
        <v>0.21</v>
      </c>
    </row>
    <row r="34" spans="1:13" x14ac:dyDescent="0.25">
      <c r="A34" s="25" t="s">
        <v>39</v>
      </c>
      <c r="B34" s="21">
        <f>B32*B33</f>
        <v>160</v>
      </c>
      <c r="C34" s="21">
        <f t="shared" ref="C34:M34" si="2">C32*C33</f>
        <v>200</v>
      </c>
      <c r="D34" s="21">
        <f t="shared" si="2"/>
        <v>240</v>
      </c>
      <c r="E34" s="21">
        <f t="shared" si="2"/>
        <v>270</v>
      </c>
      <c r="F34" s="32">
        <f t="shared" si="2"/>
        <v>290</v>
      </c>
      <c r="G34" s="21">
        <f t="shared" si="2"/>
        <v>300</v>
      </c>
      <c r="H34" s="21">
        <f t="shared" si="2"/>
        <v>378</v>
      </c>
      <c r="I34" s="21">
        <f t="shared" si="2"/>
        <v>420</v>
      </c>
      <c r="J34" s="21">
        <f t="shared" si="2"/>
        <v>483</v>
      </c>
      <c r="K34" s="21">
        <f t="shared" si="2"/>
        <v>588</v>
      </c>
      <c r="L34" s="21">
        <f t="shared" si="2"/>
        <v>735</v>
      </c>
      <c r="M34" s="21">
        <f t="shared" si="2"/>
        <v>945</v>
      </c>
    </row>
    <row r="35" spans="1:13" x14ac:dyDescent="0.25">
      <c r="A35" s="25" t="s">
        <v>47</v>
      </c>
      <c r="B35" s="21">
        <v>250</v>
      </c>
      <c r="C35" s="21">
        <v>300</v>
      </c>
      <c r="D35" s="21">
        <v>380</v>
      </c>
      <c r="E35" s="21">
        <v>450</v>
      </c>
      <c r="F35" s="32">
        <v>490</v>
      </c>
      <c r="G35" s="21">
        <v>560</v>
      </c>
      <c r="H35" s="21">
        <v>650</v>
      </c>
      <c r="I35" s="21">
        <v>720</v>
      </c>
      <c r="J35" s="21">
        <v>800</v>
      </c>
      <c r="K35" s="21">
        <v>900</v>
      </c>
      <c r="L35" s="21">
        <v>1100</v>
      </c>
      <c r="M35" s="21">
        <v>1200</v>
      </c>
    </row>
    <row r="36" spans="1:13" x14ac:dyDescent="0.25">
      <c r="A36" s="25" t="s">
        <v>40</v>
      </c>
      <c r="B36" s="21">
        <f>B32*B35</f>
        <v>200000</v>
      </c>
      <c r="C36" s="21">
        <f t="shared" ref="C36:M36" si="3">C32*C35</f>
        <v>300000</v>
      </c>
      <c r="D36" s="21">
        <f t="shared" si="3"/>
        <v>456000</v>
      </c>
      <c r="E36" s="21">
        <f t="shared" si="3"/>
        <v>607500</v>
      </c>
      <c r="F36" s="32">
        <f t="shared" si="3"/>
        <v>710500</v>
      </c>
      <c r="G36" s="21">
        <f t="shared" si="3"/>
        <v>840000</v>
      </c>
      <c r="H36" s="21">
        <f t="shared" si="3"/>
        <v>1170000</v>
      </c>
      <c r="I36" s="21">
        <f t="shared" si="3"/>
        <v>1440000</v>
      </c>
      <c r="J36" s="21">
        <f t="shared" si="3"/>
        <v>1840000</v>
      </c>
      <c r="K36" s="21">
        <f t="shared" si="3"/>
        <v>2520000</v>
      </c>
      <c r="L36" s="21">
        <f t="shared" si="3"/>
        <v>3850000</v>
      </c>
      <c r="M36" s="21">
        <f t="shared" si="3"/>
        <v>5400000</v>
      </c>
    </row>
    <row r="37" spans="1:13" x14ac:dyDescent="0.25">
      <c r="A37" s="25" t="s">
        <v>41</v>
      </c>
      <c r="B37" s="21">
        <f>B36*B33</f>
        <v>40000</v>
      </c>
      <c r="C37" s="21">
        <f t="shared" ref="C37:L37" si="4">C36*C33</f>
        <v>60000</v>
      </c>
      <c r="D37" s="21">
        <f t="shared" si="4"/>
        <v>91200</v>
      </c>
      <c r="E37" s="21">
        <f t="shared" si="4"/>
        <v>121500</v>
      </c>
      <c r="F37" s="32">
        <f t="shared" si="4"/>
        <v>142100</v>
      </c>
      <c r="G37" s="21">
        <f t="shared" si="4"/>
        <v>168000</v>
      </c>
      <c r="H37" s="21">
        <f t="shared" si="4"/>
        <v>245700</v>
      </c>
      <c r="I37" s="21">
        <f t="shared" si="4"/>
        <v>302400</v>
      </c>
      <c r="J37" s="21">
        <f t="shared" si="4"/>
        <v>386400</v>
      </c>
      <c r="K37" s="21">
        <f t="shared" si="4"/>
        <v>529200</v>
      </c>
      <c r="L37" s="21">
        <f t="shared" si="4"/>
        <v>808500</v>
      </c>
      <c r="M37" s="21">
        <f>M36*M33</f>
        <v>1134000</v>
      </c>
    </row>
    <row r="38" spans="1:13" x14ac:dyDescent="0.25">
      <c r="A38" s="25" t="s">
        <v>42</v>
      </c>
      <c r="B38" s="21">
        <f>B4</f>
        <v>225000</v>
      </c>
      <c r="C38" s="21">
        <f t="shared" ref="C38:M38" si="5">C4</f>
        <v>33000</v>
      </c>
      <c r="D38" s="21">
        <f t="shared" si="5"/>
        <v>54000</v>
      </c>
      <c r="E38" s="21">
        <f t="shared" si="5"/>
        <v>44450</v>
      </c>
      <c r="F38" s="32">
        <f t="shared" si="5"/>
        <v>54550</v>
      </c>
      <c r="G38" s="21">
        <f t="shared" si="5"/>
        <v>54650</v>
      </c>
      <c r="H38" s="21">
        <f t="shared" si="5"/>
        <v>69750</v>
      </c>
      <c r="I38" s="21">
        <f t="shared" si="5"/>
        <v>69850</v>
      </c>
      <c r="J38" s="21">
        <f t="shared" si="5"/>
        <v>79950</v>
      </c>
      <c r="K38" s="21">
        <f t="shared" si="5"/>
        <v>70050</v>
      </c>
      <c r="L38" s="21">
        <f t="shared" si="5"/>
        <v>80150</v>
      </c>
      <c r="M38" s="21">
        <f t="shared" si="5"/>
        <v>70250</v>
      </c>
    </row>
    <row r="39" spans="1:13" x14ac:dyDescent="0.25">
      <c r="A39" s="25" t="s">
        <v>43</v>
      </c>
      <c r="B39" s="21">
        <f>B38</f>
        <v>225000</v>
      </c>
      <c r="C39" s="21">
        <f>B39+C38</f>
        <v>258000</v>
      </c>
      <c r="D39" s="21">
        <f t="shared" ref="D39:M39" si="6">C39+D38</f>
        <v>312000</v>
      </c>
      <c r="E39" s="21">
        <f t="shared" si="6"/>
        <v>356450</v>
      </c>
      <c r="F39" s="32">
        <f t="shared" si="6"/>
        <v>411000</v>
      </c>
      <c r="G39" s="21">
        <f t="shared" si="6"/>
        <v>465650</v>
      </c>
      <c r="H39" s="21">
        <f t="shared" si="6"/>
        <v>535400</v>
      </c>
      <c r="I39" s="21">
        <f t="shared" si="6"/>
        <v>605250</v>
      </c>
      <c r="J39" s="21">
        <f t="shared" si="6"/>
        <v>685200</v>
      </c>
      <c r="K39" s="21">
        <f t="shared" si="6"/>
        <v>755250</v>
      </c>
      <c r="L39" s="21">
        <f t="shared" si="6"/>
        <v>835400</v>
      </c>
      <c r="M39" s="21">
        <f t="shared" si="6"/>
        <v>905650</v>
      </c>
    </row>
    <row r="40" spans="1:13" x14ac:dyDescent="0.25">
      <c r="A40" s="26" t="s">
        <v>44</v>
      </c>
      <c r="B40" s="27">
        <f>B37-B38</f>
        <v>-185000</v>
      </c>
      <c r="C40" s="27">
        <f t="shared" ref="C40:M40" si="7">C37-C38</f>
        <v>27000</v>
      </c>
      <c r="D40" s="27">
        <f t="shared" si="7"/>
        <v>37200</v>
      </c>
      <c r="E40" s="27">
        <f t="shared" si="7"/>
        <v>77050</v>
      </c>
      <c r="F40" s="32">
        <f t="shared" si="7"/>
        <v>87550</v>
      </c>
      <c r="G40" s="27">
        <f t="shared" si="7"/>
        <v>113350</v>
      </c>
      <c r="H40" s="27">
        <f t="shared" si="7"/>
        <v>175950</v>
      </c>
      <c r="I40" s="27">
        <f t="shared" si="7"/>
        <v>232550</v>
      </c>
      <c r="J40" s="27">
        <f t="shared" si="7"/>
        <v>306450</v>
      </c>
      <c r="K40" s="27">
        <f t="shared" si="7"/>
        <v>459150</v>
      </c>
      <c r="L40" s="27">
        <f t="shared" si="7"/>
        <v>728350</v>
      </c>
      <c r="M40" s="27">
        <f t="shared" si="7"/>
        <v>1063750</v>
      </c>
    </row>
    <row r="41" spans="1:13" x14ac:dyDescent="0.25">
      <c r="A41" s="25" t="s">
        <v>45</v>
      </c>
      <c r="B41" s="21">
        <f>B40</f>
        <v>-185000</v>
      </c>
      <c r="C41" s="21">
        <f>B41+C40</f>
        <v>-158000</v>
      </c>
      <c r="D41" s="21">
        <f t="shared" ref="D41:M41" si="8">C41+D40</f>
        <v>-120800</v>
      </c>
      <c r="E41" s="21">
        <f t="shared" si="8"/>
        <v>-43750</v>
      </c>
      <c r="F41" s="32">
        <f t="shared" si="8"/>
        <v>43800</v>
      </c>
      <c r="G41" s="21">
        <f t="shared" si="8"/>
        <v>157150</v>
      </c>
      <c r="H41" s="21">
        <f t="shared" si="8"/>
        <v>333100</v>
      </c>
      <c r="I41" s="21">
        <f t="shared" si="8"/>
        <v>565650</v>
      </c>
      <c r="J41" s="21">
        <f t="shared" si="8"/>
        <v>872100</v>
      </c>
      <c r="K41" s="21">
        <f t="shared" si="8"/>
        <v>1331250</v>
      </c>
      <c r="L41" s="21">
        <f t="shared" si="8"/>
        <v>2059600</v>
      </c>
      <c r="M41" s="21">
        <f t="shared" si="8"/>
        <v>3123350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Мельников</dc:creator>
  <cp:lastModifiedBy>Артем Мельников</cp:lastModifiedBy>
  <dcterms:created xsi:type="dcterms:W3CDTF">2017-06-23T08:31:21Z</dcterms:created>
  <dcterms:modified xsi:type="dcterms:W3CDTF">2017-06-23T09:22:47Z</dcterms:modified>
</cp:coreProperties>
</file>