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ПЕРВАЯ ПравКомп. (ППК)\"/>
    </mc:Choice>
  </mc:AlternateContent>
  <bookViews>
    <workbookView xWindow="0" yWindow="0" windowWidth="24000" windowHeight="9885" activeTab="1"/>
  </bookViews>
  <sheets>
    <sheet name="Финансовая модель" sheetId="1" r:id="rId1"/>
    <sheet name="Справочник" sheetId="2" r:id="rId2"/>
  </sheets>
  <calcPr calcId="152511"/>
  <fileRecoveryPr repairLoad="1"/>
</workbook>
</file>

<file path=xl/calcChain.xml><?xml version="1.0" encoding="utf-8"?>
<calcChain xmlns="http://schemas.openxmlformats.org/spreadsheetml/2006/main">
  <c r="B41" i="1" l="1"/>
  <c r="C40" i="1"/>
  <c r="D40" i="1" s="1"/>
  <c r="M36" i="1"/>
  <c r="M37" i="1" s="1"/>
  <c r="L36" i="1"/>
  <c r="L37" i="1" s="1"/>
  <c r="K36" i="1"/>
  <c r="K37" i="1" s="1"/>
  <c r="J36" i="1"/>
  <c r="J37" i="1" s="1"/>
  <c r="I36" i="1"/>
  <c r="I37" i="1" s="1"/>
  <c r="H36" i="1"/>
  <c r="H37" i="1" s="1"/>
  <c r="G36" i="1"/>
  <c r="G37" i="1" s="1"/>
  <c r="F36" i="1"/>
  <c r="F37" i="1" s="1"/>
  <c r="E36" i="1"/>
  <c r="E37" i="1" s="1"/>
  <c r="D36" i="1"/>
  <c r="D37" i="1" s="1"/>
  <c r="C36" i="1"/>
  <c r="C37" i="1" s="1"/>
  <c r="C39" i="1" s="1"/>
  <c r="B36" i="1"/>
  <c r="D31" i="1"/>
  <c r="D29" i="1"/>
  <c r="C29" i="1"/>
  <c r="C31" i="1" s="1"/>
  <c r="B29" i="1"/>
  <c r="B31" i="1" s="1"/>
  <c r="B42" i="1" s="1"/>
  <c r="B47" i="1" s="1"/>
  <c r="B49" i="1" s="1"/>
  <c r="D28" i="1"/>
  <c r="C28" i="1"/>
  <c r="B28" i="1"/>
  <c r="D15" i="1"/>
  <c r="D14" i="1"/>
  <c r="D12" i="1"/>
  <c r="D11" i="1"/>
  <c r="D10" i="1"/>
  <c r="D9" i="1"/>
  <c r="D8" i="1"/>
  <c r="D7" i="1"/>
  <c r="D16" i="1" s="1"/>
  <c r="J38" i="1" l="1"/>
  <c r="L38" i="1"/>
  <c r="H38" i="1"/>
  <c r="I38" i="1"/>
  <c r="K38" i="1"/>
  <c r="D39" i="1"/>
  <c r="E39" i="1"/>
  <c r="E38" i="1"/>
  <c r="M38" i="1"/>
  <c r="M28" i="1" s="1"/>
  <c r="M29" i="1" s="1"/>
  <c r="F39" i="1"/>
  <c r="G39" i="1" s="1"/>
  <c r="H39" i="1" s="1"/>
  <c r="I39" i="1" s="1"/>
  <c r="J39" i="1" s="1"/>
  <c r="K39" i="1" s="1"/>
  <c r="L39" i="1" s="1"/>
  <c r="M39" i="1" s="1"/>
  <c r="F38" i="1"/>
  <c r="E40" i="1"/>
  <c r="D41" i="1"/>
  <c r="G38" i="1"/>
  <c r="C41" i="1"/>
  <c r="I28" i="1" l="1"/>
  <c r="I29" i="1" s="1"/>
  <c r="G28" i="1"/>
  <c r="G29" i="1" s="1"/>
  <c r="E28" i="1"/>
  <c r="E29" i="1" s="1"/>
  <c r="F40" i="1"/>
  <c r="F41" i="1" s="1"/>
  <c r="D42" i="1"/>
  <c r="D47" i="1"/>
  <c r="L28" i="1"/>
  <c r="L29" i="1" s="1"/>
  <c r="H28" i="1"/>
  <c r="H29" i="1" s="1"/>
  <c r="E41" i="1"/>
  <c r="C42" i="1"/>
  <c r="C47" i="1"/>
  <c r="C49" i="1" s="1"/>
  <c r="F28" i="1"/>
  <c r="F29" i="1" s="1"/>
  <c r="G40" i="1"/>
  <c r="G41" i="1" s="1"/>
  <c r="K28" i="1"/>
  <c r="K29" i="1" s="1"/>
  <c r="J28" i="1"/>
  <c r="J29" i="1" s="1"/>
  <c r="D49" i="1" l="1"/>
  <c r="E31" i="1"/>
  <c r="E42" i="1" s="1"/>
  <c r="H40" i="1"/>
  <c r="G30" i="1"/>
  <c r="G31" i="1" s="1"/>
  <c r="F30" i="1"/>
  <c r="F31" i="1" s="1"/>
  <c r="E30" i="1"/>
  <c r="F47" i="1" l="1"/>
  <c r="F42" i="1"/>
  <c r="G47" i="1"/>
  <c r="G42" i="1"/>
  <c r="E47" i="1"/>
  <c r="E49" i="1" s="1"/>
  <c r="F49" i="1" s="1"/>
  <c r="G49" i="1" s="1"/>
  <c r="H41" i="1"/>
  <c r="I40" i="1"/>
  <c r="H47" i="1" l="1"/>
  <c r="H49" i="1" s="1"/>
  <c r="H30" i="1"/>
  <c r="H31" i="1" s="1"/>
  <c r="H42" i="1"/>
  <c r="I41" i="1"/>
  <c r="J40" i="1"/>
  <c r="J41" i="1" l="1"/>
  <c r="K40" i="1"/>
  <c r="I30" i="1"/>
  <c r="I31" i="1" s="1"/>
  <c r="I47" i="1" s="1"/>
  <c r="I49" i="1" s="1"/>
  <c r="J49" i="1" l="1"/>
  <c r="I42" i="1"/>
  <c r="J30" i="1"/>
  <c r="J31" i="1" s="1"/>
  <c r="J42" i="1" s="1"/>
  <c r="J47" i="1"/>
  <c r="K41" i="1"/>
  <c r="L40" i="1"/>
  <c r="L41" i="1" l="1"/>
  <c r="M40" i="1"/>
  <c r="M41" i="1" s="1"/>
  <c r="K30" i="1"/>
  <c r="K31" i="1" s="1"/>
  <c r="K42" i="1" s="1"/>
  <c r="K47" i="1" l="1"/>
  <c r="K49" i="1" s="1"/>
  <c r="M30" i="1"/>
  <c r="M31" i="1" s="1"/>
  <c r="M42" i="1" s="1"/>
  <c r="L30" i="1"/>
  <c r="L31" i="1" s="1"/>
  <c r="L42" i="1" s="1"/>
  <c r="M47" i="1" l="1"/>
  <c r="L47" i="1"/>
  <c r="L49" i="1"/>
  <c r="M49" i="1" s="1"/>
</calcChain>
</file>

<file path=xl/comments1.xml><?xml version="1.0" encoding="utf-8"?>
<comments xmlns="http://schemas.openxmlformats.org/spreadsheetml/2006/main">
  <authors>
    <author/>
  </authors>
  <commentList>
    <comment ref="A38" authorId="0" shapeId="0">
      <text>
        <r>
          <rPr>
            <sz val="10"/>
            <color rgb="FF000000"/>
            <rFont val="Arial"/>
          </rPr>
          <t>с учетом среднего чека см. справочник</t>
        </r>
      </text>
    </comment>
  </commentList>
</comments>
</file>

<file path=xl/sharedStrings.xml><?xml version="1.0" encoding="utf-8"?>
<sst xmlns="http://schemas.openxmlformats.org/spreadsheetml/2006/main" count="68" uniqueCount="68">
  <si>
    <t>Финансовая модель</t>
  </si>
  <si>
    <r>
      <t xml:space="preserve">Город: </t>
    </r>
    <r>
      <rPr>
        <sz val="10"/>
        <color rgb="FFFF0000"/>
        <rFont val="Arial"/>
      </rPr>
      <t>Краснодар</t>
    </r>
  </si>
  <si>
    <r>
      <t>Ф.И.О. потенциального партнера:</t>
    </r>
    <r>
      <rPr>
        <sz val="10"/>
        <color rgb="FFFF0000"/>
        <rFont val="Arial"/>
      </rPr>
      <t xml:space="preserve"> Иванов Иван Иванович</t>
    </r>
  </si>
  <si>
    <r>
      <t xml:space="preserve">Регион: </t>
    </r>
    <r>
      <rPr>
        <sz val="10"/>
        <color rgb="FFFF0000"/>
        <rFont val="Arial"/>
      </rPr>
      <t>Краснодарский край</t>
    </r>
  </si>
  <si>
    <r>
      <t>Пакет:</t>
    </r>
    <r>
      <rPr>
        <sz val="10"/>
        <color rgb="FFFF0000"/>
        <rFont val="Arial"/>
      </rPr>
      <t xml:space="preserve"> Базовый</t>
    </r>
    <r>
      <rPr>
        <sz val="10"/>
        <color rgb="FF000000"/>
        <rFont val="Arial"/>
      </rPr>
      <t xml:space="preserve"> </t>
    </r>
  </si>
  <si>
    <t>Инвестиционные расходы (Первичные)</t>
  </si>
  <si>
    <t>Позиция по расходам</t>
  </si>
  <si>
    <t>шт</t>
  </si>
  <si>
    <t>цена</t>
  </si>
  <si>
    <t>всего</t>
  </si>
  <si>
    <t>Паушальный взнос</t>
  </si>
  <si>
    <t>Компьютер (комплект)</t>
  </si>
  <si>
    <t>Гарнитура</t>
  </si>
  <si>
    <t>МФУ лазерное</t>
  </si>
  <si>
    <t>Шкаф "ТОДАЛЕН"</t>
  </si>
  <si>
    <t>Стол "ЛИННМОН / АДИЛЬС"</t>
  </si>
  <si>
    <t>Стул "ISO"</t>
  </si>
  <si>
    <t>Диван "клубу"</t>
  </si>
  <si>
    <t>Оформление стен по корпоративным стандартам</t>
  </si>
  <si>
    <t>Дополнительные имиджевые материалы</t>
  </si>
  <si>
    <t>Итого:</t>
  </si>
  <si>
    <t>Постоянные расходы (Ежемесячные)</t>
  </si>
  <si>
    <t>Аренда офиса</t>
  </si>
  <si>
    <t>Ком. платежи</t>
  </si>
  <si>
    <t>Телефония</t>
  </si>
  <si>
    <t>Интернет</t>
  </si>
  <si>
    <t>Прочие расходы (канцелярия и др.)</t>
  </si>
  <si>
    <t>Маркетинг</t>
  </si>
  <si>
    <t>Фонд опл. труда</t>
  </si>
  <si>
    <t xml:space="preserve">Управляющий офисом </t>
  </si>
  <si>
    <t>Юрист</t>
  </si>
  <si>
    <t>Консультант</t>
  </si>
  <si>
    <t>Налоги(6%) по УСН</t>
  </si>
  <si>
    <t>ВСЕГО ПОСТОЯННЫХ РАСХОДОВ</t>
  </si>
  <si>
    <t>Роялти (10% от чистой прибыли)</t>
  </si>
  <si>
    <t>Окончательный расход с роялти</t>
  </si>
  <si>
    <t>Показатели прибыли</t>
  </si>
  <si>
    <t>Месяц</t>
  </si>
  <si>
    <t>Количество ЛИДОВ</t>
  </si>
  <si>
    <t>Новые сделки</t>
  </si>
  <si>
    <t xml:space="preserve">Доход с новых сделок </t>
  </si>
  <si>
    <t>Сделки накопленные к концу месяца</t>
  </si>
  <si>
    <t xml:space="preserve">Отдельная сумма ежемесячных доплат по ранним сделкам </t>
  </si>
  <si>
    <t>ЕЖЕМЕСЯЧНЫЙ ДОХОД</t>
  </si>
  <si>
    <t>Прибыль</t>
  </si>
  <si>
    <t>Основные понятия, используемые в данной финансовой модели</t>
  </si>
  <si>
    <t>Средний чек новой сделки</t>
  </si>
  <si>
    <t xml:space="preserve">Коэфициэнт перехода новых сделок в действующих клиентов, вносящих оплату </t>
  </si>
  <si>
    <t xml:space="preserve">УСН </t>
  </si>
  <si>
    <t xml:space="preserve">Среднерыночная стоимость одной целевой заявки </t>
  </si>
  <si>
    <t>Конверсия лид-сделка</t>
  </si>
  <si>
    <t>Конверсия встреча-сделка</t>
  </si>
  <si>
    <t>Конверсия лид-встреча</t>
  </si>
  <si>
    <t>Конверсия доплат из месяца в месяц</t>
  </si>
  <si>
    <t>Расчет окупаемости</t>
  </si>
  <si>
    <t>Месяц работы офиса</t>
  </si>
  <si>
    <t>Чистая в текущем месяце</t>
  </si>
  <si>
    <t>точка безубыточности</t>
  </si>
  <si>
    <t>Накопленная прибыль</t>
  </si>
  <si>
    <t xml:space="preserve">  точка окупаемости</t>
  </si>
  <si>
    <t xml:space="preserve"> Найм*</t>
  </si>
  <si>
    <t>Публикация 4-х вакансий в регионе + доступ к базе резюме региона (hh.ru)</t>
  </si>
  <si>
    <t>Важно:</t>
  </si>
  <si>
    <t>Данная финансовая модель не учитывает возможные организационные риски и человеческий фактор. Поэтому в сумму бюджета на старт изначально заложено 30% на потенциальные риски. В случае отсутствия данных рисков нераспределённые средства будут переведены на статью "маркетинговый бюджет".</t>
  </si>
  <si>
    <t>(!)</t>
  </si>
  <si>
    <t>Подробные статьи расходов, офисные площади, найм сотрудников и пр. работы определяются в соответствии с календарным планом работ.</t>
  </si>
  <si>
    <r>
      <rPr>
        <sz val="9"/>
        <rFont val="Arial"/>
        <family val="2"/>
        <charset val="204"/>
      </rPr>
      <t>РАСХОДЫ НА СТАРТ БИЗНЕСА</t>
    </r>
    <r>
      <rPr>
        <sz val="9"/>
        <color rgb="FF000000"/>
        <rFont val="Arial"/>
        <family val="2"/>
        <charset val="204"/>
      </rPr>
      <t xml:space="preserve">
(1 месяц )</t>
    </r>
  </si>
  <si>
    <t>Упрощенная стистема налогообложения = 6% от месячных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</si>
</sst>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р.-419]#,##0"/>
    <numFmt numFmtId="165" formatCode="[$р.-419]#,##0.00"/>
  </numFmts>
  <fonts count="36" x14ac:knownFonts="1">
    <font>
      <sz val="10"/>
      <color rgb="FF000000"/>
      <name val="Arial"/>
    </font>
    <font>
      <sz val="16"/>
      <name val="Arial"/>
    </font>
    <font>
      <b/>
      <sz val="12"/>
      <color rgb="FF000000"/>
      <name val="Verdana"/>
    </font>
    <font>
      <sz val="10"/>
      <name val="Arial"/>
    </font>
    <font>
      <sz val="10"/>
      <name val="Arial"/>
    </font>
    <font>
      <b/>
      <sz val="12"/>
      <name val="Verdana"/>
    </font>
    <font>
      <b/>
      <sz val="15"/>
      <name val="Verdana"/>
    </font>
    <font>
      <sz val="10"/>
      <name val="Arial"/>
    </font>
    <font>
      <b/>
      <sz val="10"/>
      <name val="Verdana"/>
    </font>
    <font>
      <sz val="10"/>
      <name val="Verdana"/>
    </font>
    <font>
      <sz val="10"/>
      <color rgb="FF000000"/>
      <name val="Verdana"/>
    </font>
    <font>
      <b/>
      <sz val="11"/>
      <color rgb="FF000000"/>
      <name val="Verdana"/>
    </font>
    <font>
      <sz val="11"/>
      <name val="Verdana"/>
    </font>
    <font>
      <sz val="11"/>
      <name val="Arial"/>
    </font>
    <font>
      <sz val="11"/>
      <color rgb="FF000000"/>
      <name val="Arial"/>
    </font>
    <font>
      <sz val="15"/>
      <name val="Arial"/>
    </font>
    <font>
      <sz val="10"/>
      <name val="Verdana"/>
    </font>
    <font>
      <b/>
      <sz val="10"/>
      <name val="Verdana"/>
    </font>
    <font>
      <b/>
      <sz val="10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1"/>
      <name val="Arial"/>
      <family val="2"/>
      <charset val="204"/>
    </font>
    <font>
      <b/>
      <sz val="12"/>
      <color rgb="FFFF0000"/>
      <name val="Verdana"/>
      <family val="2"/>
      <charset val="204"/>
    </font>
    <font>
      <sz val="12"/>
      <color rgb="FFFF0000"/>
      <name val="Arial"/>
      <family val="2"/>
      <charset val="204"/>
    </font>
    <font>
      <b/>
      <sz val="11"/>
      <color rgb="FFFF0000"/>
      <name val="Verdana"/>
      <family val="2"/>
      <charset val="204"/>
    </font>
    <font>
      <sz val="11"/>
      <color rgb="FFFF0000"/>
      <name val="Arial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Verdana"/>
      <family val="2"/>
      <charset val="204"/>
    </font>
    <font>
      <sz val="11"/>
      <color rgb="FF000000"/>
      <name val="Arial"/>
      <family val="2"/>
      <charset val="204"/>
    </font>
    <font>
      <b/>
      <sz val="9"/>
      <name val="Verdana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0F7FA"/>
        <bgColor rgb="FFE0F7FA"/>
      </patternFill>
    </fill>
    <fill>
      <patternFill patternType="solid">
        <fgColor rgb="FFFFFFFF"/>
        <bgColor rgb="FFFFFFFF"/>
      </patternFill>
    </fill>
    <fill>
      <patternFill patternType="solid">
        <fgColor rgb="FFBFFDFF"/>
        <bgColor rgb="FFBFFD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4" fillId="3" borderId="0" xfId="0" applyFont="1" applyFill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8" fillId="0" borderId="9" xfId="0" applyNumberFormat="1" applyFont="1" applyBorder="1" applyAlignment="1">
      <alignment wrapText="1"/>
    </xf>
    <xf numFmtId="164" fontId="8" fillId="0" borderId="9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164" fontId="9" fillId="3" borderId="0" xfId="0" applyNumberFormat="1" applyFont="1" applyFill="1" applyAlignment="1">
      <alignment horizontal="center" wrapText="1"/>
    </xf>
    <xf numFmtId="164" fontId="9" fillId="0" borderId="9" xfId="0" applyNumberFormat="1" applyFont="1" applyBorder="1" applyAlignment="1">
      <alignment wrapText="1"/>
    </xf>
    <xf numFmtId="164" fontId="9" fillId="0" borderId="9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164" fontId="9" fillId="0" borderId="9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164" fontId="9" fillId="0" borderId="9" xfId="0" applyNumberFormat="1" applyFont="1" applyBorder="1" applyAlignment="1">
      <alignment wrapText="1"/>
    </xf>
    <xf numFmtId="164" fontId="9" fillId="0" borderId="9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center" wrapText="1"/>
    </xf>
    <xf numFmtId="164" fontId="11" fillId="0" borderId="9" xfId="0" applyNumberFormat="1" applyFont="1" applyBorder="1" applyAlignment="1">
      <alignment wrapText="1"/>
    </xf>
    <xf numFmtId="164" fontId="12" fillId="3" borderId="0" xfId="0" applyNumberFormat="1" applyFont="1" applyFill="1" applyAlignment="1">
      <alignment horizontal="center" wrapText="1"/>
    </xf>
    <xf numFmtId="0" fontId="13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164" fontId="16" fillId="0" borderId="8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4" fontId="16" fillId="0" borderId="9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4" fontId="16" fillId="0" borderId="9" xfId="0" applyNumberFormat="1" applyFont="1" applyBorder="1" applyAlignment="1">
      <alignment horizontal="center" wrapText="1"/>
    </xf>
    <xf numFmtId="164" fontId="17" fillId="0" borderId="8" xfId="0" applyNumberFormat="1" applyFont="1" applyBorder="1" applyAlignment="1">
      <alignment horizontal="center" wrapText="1"/>
    </xf>
    <xf numFmtId="0" fontId="18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164" fontId="16" fillId="0" borderId="8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wrapText="1"/>
    </xf>
    <xf numFmtId="0" fontId="3" fillId="3" borderId="0" xfId="0" applyFont="1" applyFill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Font="1"/>
    <xf numFmtId="0" fontId="0" fillId="0" borderId="0" xfId="0" applyFont="1"/>
    <xf numFmtId="0" fontId="7" fillId="0" borderId="9" xfId="0" applyFont="1" applyBorder="1" applyAlignment="1">
      <alignment horizontal="left"/>
    </xf>
    <xf numFmtId="165" fontId="7" fillId="0" borderId="9" xfId="0" applyNumberFormat="1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9" fontId="7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165" fontId="0" fillId="0" borderId="9" xfId="0" applyNumberFormat="1" applyFont="1" applyBorder="1" applyAlignment="1">
      <alignment horizontal="left"/>
    </xf>
    <xf numFmtId="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9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6" xfId="0" applyFont="1" applyBorder="1" applyAlignment="1">
      <alignment wrapText="1"/>
    </xf>
    <xf numFmtId="164" fontId="3" fillId="0" borderId="0" xfId="0" applyNumberFormat="1" applyFont="1" applyAlignment="1">
      <alignment wrapText="1"/>
    </xf>
    <xf numFmtId="164" fontId="8" fillId="3" borderId="6" xfId="0" applyNumberFormat="1" applyFont="1" applyFill="1" applyBorder="1" applyAlignment="1">
      <alignment horizontal="center" wrapText="1"/>
    </xf>
    <xf numFmtId="164" fontId="8" fillId="3" borderId="18" xfId="0" applyNumberFormat="1" applyFont="1" applyFill="1" applyBorder="1" applyAlignment="1">
      <alignment horizontal="center" wrapText="1"/>
    </xf>
    <xf numFmtId="164" fontId="8" fillId="3" borderId="18" xfId="0" applyNumberFormat="1" applyFont="1" applyFill="1" applyBorder="1" applyAlignment="1">
      <alignment horizontal="left" wrapText="1"/>
    </xf>
    <xf numFmtId="164" fontId="8" fillId="3" borderId="19" xfId="0" applyNumberFormat="1" applyFont="1" applyFill="1" applyBorder="1" applyAlignment="1">
      <alignment horizontal="left" wrapText="1"/>
    </xf>
    <xf numFmtId="164" fontId="9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wrapText="1"/>
    </xf>
    <xf numFmtId="164" fontId="9" fillId="3" borderId="0" xfId="0" applyNumberFormat="1" applyFont="1" applyFill="1" applyBorder="1" applyAlignment="1">
      <alignment wrapText="1"/>
    </xf>
    <xf numFmtId="164" fontId="8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left" wrapText="1"/>
    </xf>
    <xf numFmtId="164" fontId="9" fillId="3" borderId="0" xfId="0" applyNumberFormat="1" applyFont="1" applyFill="1" applyBorder="1" applyAlignment="1">
      <alignment wrapText="1"/>
    </xf>
    <xf numFmtId="164" fontId="9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wrapText="1"/>
    </xf>
    <xf numFmtId="164" fontId="9" fillId="3" borderId="6" xfId="0" applyNumberFormat="1" applyFont="1" applyFill="1" applyBorder="1" applyAlignment="1">
      <alignment horizontal="center" wrapText="1"/>
    </xf>
    <xf numFmtId="164" fontId="9" fillId="3" borderId="6" xfId="0" applyNumberFormat="1" applyFont="1" applyFill="1" applyBorder="1" applyAlignment="1">
      <alignment wrapText="1"/>
    </xf>
    <xf numFmtId="164" fontId="9" fillId="3" borderId="20" xfId="0" applyNumberFormat="1" applyFont="1" applyFill="1" applyBorder="1" applyAlignment="1">
      <alignment wrapText="1"/>
    </xf>
    <xf numFmtId="164" fontId="9" fillId="0" borderId="6" xfId="0" applyNumberFormat="1" applyFont="1" applyBorder="1" applyAlignment="1">
      <alignment horizontal="center" wrapText="1"/>
    </xf>
    <xf numFmtId="164" fontId="10" fillId="0" borderId="6" xfId="0" applyNumberFormat="1" applyFont="1" applyBorder="1" applyAlignment="1">
      <alignment wrapText="1"/>
    </xf>
    <xf numFmtId="164" fontId="10" fillId="0" borderId="20" xfId="0" applyNumberFormat="1" applyFont="1" applyBorder="1" applyAlignment="1">
      <alignment wrapText="1"/>
    </xf>
    <xf numFmtId="164" fontId="9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3" borderId="0" xfId="0" applyFont="1" applyFill="1" applyAlignment="1">
      <alignment wrapText="1"/>
    </xf>
    <xf numFmtId="0" fontId="3" fillId="0" borderId="3" xfId="0" applyFont="1" applyBorder="1"/>
    <xf numFmtId="0" fontId="3" fillId="0" borderId="4" xfId="0" applyFont="1" applyBorder="1"/>
    <xf numFmtId="164" fontId="2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11" fillId="0" borderId="2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164" fontId="6" fillId="3" borderId="11" xfId="0" applyNumberFormat="1" applyFont="1" applyFill="1" applyBorder="1" applyAlignment="1">
      <alignment horizont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164" fontId="2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164" fontId="26" fillId="0" borderId="8" xfId="0" applyNumberFormat="1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164" fontId="26" fillId="0" borderId="9" xfId="0" applyNumberFormat="1" applyFont="1" applyBorder="1" applyAlignment="1">
      <alignment horizontal="center" wrapText="1"/>
    </xf>
    <xf numFmtId="0" fontId="27" fillId="3" borderId="0" xfId="0" applyFont="1" applyFill="1" applyAlignment="1">
      <alignment wrapText="1"/>
    </xf>
    <xf numFmtId="0" fontId="27" fillId="0" borderId="5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164" fontId="26" fillId="3" borderId="9" xfId="0" applyNumberFormat="1" applyFont="1" applyFill="1" applyBorder="1" applyAlignment="1">
      <alignment horizontal="center" wrapText="1"/>
    </xf>
    <xf numFmtId="164" fontId="26" fillId="4" borderId="9" xfId="0" applyNumberFormat="1" applyFont="1" applyFill="1" applyBorder="1" applyAlignment="1">
      <alignment horizontal="center" wrapText="1"/>
    </xf>
    <xf numFmtId="0" fontId="29" fillId="3" borderId="0" xfId="0" applyFont="1" applyFill="1" applyAlignment="1">
      <alignment wrapText="1"/>
    </xf>
    <xf numFmtId="0" fontId="30" fillId="3" borderId="0" xfId="0" applyFont="1" applyFill="1" applyAlignment="1">
      <alignment wrapText="1"/>
    </xf>
    <xf numFmtId="0" fontId="28" fillId="0" borderId="5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8" fillId="0" borderId="0" xfId="0" applyFont="1" applyAlignment="1">
      <alignment wrapText="1"/>
    </xf>
    <xf numFmtId="164" fontId="31" fillId="0" borderId="8" xfId="0" applyNumberFormat="1" applyFont="1" applyBorder="1" applyAlignment="1">
      <alignment horizontal="center" wrapText="1"/>
    </xf>
    <xf numFmtId="164" fontId="31" fillId="2" borderId="10" xfId="0" applyNumberFormat="1" applyFont="1" applyFill="1" applyBorder="1" applyAlignment="1">
      <alignment horizontal="center" wrapText="1"/>
    </xf>
    <xf numFmtId="164" fontId="31" fillId="2" borderId="9" xfId="0" applyNumberFormat="1" applyFont="1" applyFill="1" applyBorder="1" applyAlignment="1">
      <alignment horizontal="center" wrapText="1"/>
    </xf>
    <xf numFmtId="164" fontId="29" fillId="4" borderId="9" xfId="0" applyNumberFormat="1" applyFont="1" applyFill="1" applyBorder="1" applyAlignment="1">
      <alignment horizont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9" fillId="0" borderId="0" xfId="0" applyFont="1" applyAlignment="1">
      <alignment wrapText="1"/>
    </xf>
    <xf numFmtId="0" fontId="21" fillId="3" borderId="0" xfId="0" applyFont="1" applyFill="1" applyAlignment="1">
      <alignment wrapText="1"/>
    </xf>
    <xf numFmtId="0" fontId="32" fillId="3" borderId="0" xfId="0" applyFont="1" applyFill="1" applyAlignment="1">
      <alignment wrapText="1"/>
    </xf>
    <xf numFmtId="0" fontId="32" fillId="0" borderId="5" xfId="0" applyFont="1" applyBorder="1" applyAlignment="1">
      <alignment wrapText="1"/>
    </xf>
    <xf numFmtId="0" fontId="32" fillId="0" borderId="6" xfId="0" applyFont="1" applyBorder="1" applyAlignment="1">
      <alignment wrapText="1"/>
    </xf>
    <xf numFmtId="0" fontId="3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2" fillId="0" borderId="0" xfId="0" applyFont="1" applyAlignment="1"/>
    <xf numFmtId="164" fontId="33" fillId="3" borderId="9" xfId="0" applyNumberFormat="1" applyFont="1" applyFill="1" applyBorder="1" applyAlignment="1">
      <alignment wrapText="1"/>
    </xf>
    <xf numFmtId="164" fontId="26" fillId="0" borderId="9" xfId="0" applyNumberFormat="1" applyFont="1" applyBorder="1" applyAlignment="1">
      <alignment wrapText="1"/>
    </xf>
    <xf numFmtId="164" fontId="29" fillId="0" borderId="9" xfId="0" applyNumberFormat="1" applyFont="1" applyBorder="1" applyAlignment="1">
      <alignment horizontal="center" wrapText="1"/>
    </xf>
    <xf numFmtId="164" fontId="26" fillId="0" borderId="2" xfId="0" applyNumberFormat="1" applyFont="1" applyBorder="1" applyAlignment="1">
      <alignment horizontal="center" wrapText="1"/>
    </xf>
    <xf numFmtId="0" fontId="27" fillId="0" borderId="4" xfId="0" applyFont="1" applyBorder="1"/>
    <xf numFmtId="164" fontId="26" fillId="4" borderId="2" xfId="0" applyNumberFormat="1" applyFont="1" applyFill="1" applyBorder="1" applyAlignment="1">
      <alignment horizontal="left" vertical="top" wrapText="1"/>
    </xf>
    <xf numFmtId="0" fontId="27" fillId="0" borderId="3" xfId="0" applyFont="1" applyBorder="1"/>
    <xf numFmtId="164" fontId="26" fillId="3" borderId="1" xfId="0" applyNumberFormat="1" applyFont="1" applyFill="1" applyBorder="1" applyAlignment="1">
      <alignment horizontal="center" wrapText="1"/>
    </xf>
    <xf numFmtId="164" fontId="26" fillId="3" borderId="9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3" borderId="9" xfId="0" applyNumberFormat="1" applyFont="1" applyFill="1" applyBorder="1" applyAlignment="1">
      <alignment horizontal="left" wrapText="1"/>
    </xf>
    <xf numFmtId="0" fontId="28" fillId="3" borderId="0" xfId="0" applyFont="1" applyFill="1" applyAlignment="1">
      <alignment wrapText="1"/>
    </xf>
    <xf numFmtId="164" fontId="31" fillId="2" borderId="6" xfId="0" applyNumberFormat="1" applyFont="1" applyFill="1" applyBorder="1" applyAlignment="1">
      <alignment horizontal="right" wrapText="1"/>
    </xf>
    <xf numFmtId="164" fontId="31" fillId="2" borderId="20" xfId="0" applyNumberFormat="1" applyFont="1" applyFill="1" applyBorder="1" applyAlignment="1">
      <alignment horizontal="left" wrapText="1"/>
    </xf>
    <xf numFmtId="0" fontId="27" fillId="0" borderId="21" xfId="0" applyFont="1" applyBorder="1"/>
    <xf numFmtId="0" fontId="27" fillId="0" borderId="5" xfId="0" applyFont="1" applyBorder="1"/>
    <xf numFmtId="164" fontId="31" fillId="2" borderId="22" xfId="0" applyNumberFormat="1" applyFont="1" applyFill="1" applyBorder="1" applyAlignment="1">
      <alignment horizontal="left" vertical="center" wrapText="1"/>
    </xf>
    <xf numFmtId="0" fontId="27" fillId="0" borderId="23" xfId="0" applyFont="1" applyBorder="1"/>
    <xf numFmtId="0" fontId="27" fillId="0" borderId="24" xfId="0" applyFont="1" applyBorder="1"/>
    <xf numFmtId="164" fontId="31" fillId="2" borderId="6" xfId="0" applyNumberFormat="1" applyFont="1" applyFill="1" applyBorder="1" applyAlignment="1">
      <alignment horizontal="center" wrapText="1"/>
    </xf>
    <xf numFmtId="0" fontId="27" fillId="0" borderId="19" xfId="0" applyFont="1" applyBorder="1"/>
    <xf numFmtId="0" fontId="27" fillId="0" borderId="17" xfId="0" applyFont="1" applyBorder="1"/>
    <xf numFmtId="0" fontId="27" fillId="0" borderId="25" xfId="0" applyFont="1" applyBorder="1"/>
    <xf numFmtId="164" fontId="24" fillId="2" borderId="2" xfId="0" applyNumberFormat="1" applyFont="1" applyFill="1" applyBorder="1" applyAlignment="1">
      <alignment horizontal="left" wrapText="1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164" fontId="22" fillId="2" borderId="2" xfId="0" applyNumberFormat="1" applyFont="1" applyFill="1" applyBorder="1" applyAlignment="1">
      <alignment horizontal="left" wrapText="1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 wrapText="1"/>
    </xf>
    <xf numFmtId="1" fontId="16" fillId="0" borderId="9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16" fillId="0" borderId="9" xfId="0" applyNumberFormat="1" applyFont="1" applyBorder="1" applyAlignment="1">
      <alignment horizontal="center" wrapText="1"/>
    </xf>
    <xf numFmtId="0" fontId="26" fillId="3" borderId="9" xfId="0" applyNumberFormat="1" applyFont="1" applyFill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28" fillId="0" borderId="9" xfId="0" applyFont="1" applyBorder="1" applyAlignment="1">
      <alignment horizontal="left" wrapText="1"/>
    </xf>
  </cellXfs>
  <cellStyles count="1">
    <cellStyle name="Обычный" xfId="0" builtinId="0"/>
  </cellStyles>
  <dxfs count="3">
    <dxf>
      <fill>
        <patternFill patternType="solid">
          <fgColor rgb="FFE0F7FA"/>
          <bgColor rgb="FFE0F7FA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4DD0E1"/>
          <bgColor rgb="FF4DD0E1"/>
        </patternFill>
      </fill>
      <border>
        <left/>
        <right/>
        <top/>
        <bottom/>
      </border>
    </dxf>
  </dxfs>
  <tableStyles count="1">
    <tableStyle name="Финансовая модель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66675</xdr:rowOff>
    </xdr:from>
    <xdr:to>
      <xdr:col>0</xdr:col>
      <xdr:colOff>1371600</xdr:colOff>
      <xdr:row>2</xdr:row>
      <xdr:rowOff>152400</xdr:rowOff>
    </xdr:to>
    <xdr:pic>
      <xdr:nvPicPr>
        <xdr:cNvPr id="2" name="image1.png" title="Изображение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152525" cy="9906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45</xdr:row>
      <xdr:rowOff>95250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2"/>
  <sheetViews>
    <sheetView workbookViewId="0">
      <selection activeCell="H8" sqref="H8"/>
    </sheetView>
  </sheetViews>
  <sheetFormatPr defaultColWidth="17.28515625" defaultRowHeight="15" customHeight="1" x14ac:dyDescent="0.2"/>
  <cols>
    <col min="1" max="1" width="24" customWidth="1"/>
    <col min="2" max="2" width="16.28515625" customWidth="1"/>
    <col min="3" max="3" width="18.140625" customWidth="1"/>
    <col min="4" max="4" width="16" customWidth="1"/>
    <col min="5" max="5" width="22.85546875" customWidth="1"/>
    <col min="6" max="6" width="14.42578125" customWidth="1"/>
    <col min="7" max="7" width="16.42578125" customWidth="1"/>
    <col min="8" max="8" width="14.42578125" customWidth="1"/>
    <col min="9" max="9" width="15" customWidth="1"/>
    <col min="10" max="10" width="15.5703125" customWidth="1"/>
    <col min="11" max="11" width="15.42578125" customWidth="1"/>
    <col min="12" max="12" width="15.7109375" customWidth="1"/>
    <col min="13" max="13" width="16.42578125" customWidth="1"/>
    <col min="14" max="23" width="14.42578125" customWidth="1"/>
  </cols>
  <sheetData>
    <row r="1" spans="1:26" ht="58.5" customHeight="1" x14ac:dyDescent="0.2">
      <c r="A1" s="87"/>
      <c r="B1" s="96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1"/>
      <c r="O1" s="1"/>
      <c r="P1" s="1"/>
      <c r="Q1" s="1"/>
      <c r="R1" s="2"/>
      <c r="S1" s="3"/>
      <c r="T1" s="3"/>
      <c r="U1" s="3"/>
      <c r="V1" s="3"/>
      <c r="W1" s="1"/>
      <c r="X1" s="1"/>
      <c r="Y1" s="1"/>
      <c r="Z1" s="1"/>
    </row>
    <row r="2" spans="1:26" ht="12.75" customHeight="1" x14ac:dyDescent="0.2">
      <c r="A2" s="88"/>
      <c r="B2" s="85" t="s">
        <v>1</v>
      </c>
      <c r="C2" s="82"/>
      <c r="D2" s="82"/>
      <c r="E2" s="82"/>
      <c r="F2" s="82"/>
      <c r="G2" s="83"/>
      <c r="H2" s="85" t="s">
        <v>2</v>
      </c>
      <c r="I2" s="82"/>
      <c r="J2" s="82"/>
      <c r="K2" s="82"/>
      <c r="L2" s="82"/>
      <c r="M2" s="83"/>
      <c r="N2" s="1"/>
      <c r="O2" s="1"/>
      <c r="P2" s="1"/>
      <c r="Q2" s="1"/>
      <c r="R2" s="2"/>
      <c r="S2" s="3"/>
      <c r="T2" s="3"/>
      <c r="U2" s="3"/>
      <c r="V2" s="3"/>
      <c r="W2" s="1"/>
      <c r="X2" s="1"/>
      <c r="Y2" s="1"/>
      <c r="Z2" s="1"/>
    </row>
    <row r="3" spans="1:26" ht="17.25" customHeight="1" x14ac:dyDescent="0.2">
      <c r="A3" s="89"/>
      <c r="B3" s="84" t="s">
        <v>3</v>
      </c>
      <c r="C3" s="82"/>
      <c r="D3" s="82"/>
      <c r="E3" s="82"/>
      <c r="F3" s="82"/>
      <c r="G3" s="83"/>
      <c r="H3" s="85" t="s">
        <v>4</v>
      </c>
      <c r="I3" s="82"/>
      <c r="J3" s="82"/>
      <c r="K3" s="82"/>
      <c r="L3" s="82"/>
      <c r="M3" s="83"/>
      <c r="N3" s="1"/>
      <c r="O3" s="1"/>
      <c r="P3" s="1"/>
      <c r="Q3" s="1"/>
      <c r="R3" s="2"/>
      <c r="S3" s="3"/>
      <c r="T3" s="3"/>
      <c r="U3" s="3"/>
      <c r="V3" s="3"/>
      <c r="W3" s="1"/>
      <c r="X3" s="1"/>
      <c r="Y3" s="1"/>
      <c r="Z3" s="1"/>
    </row>
    <row r="4" spans="1:26" ht="21.75" customHeight="1" x14ac:dyDescent="0.2">
      <c r="A4" s="153" t="s">
        <v>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  <c r="N4" s="4"/>
      <c r="O4" s="5"/>
      <c r="P4" s="5"/>
      <c r="Q4" s="5"/>
      <c r="R4" s="6"/>
      <c r="S4" s="7"/>
      <c r="T4" s="7"/>
      <c r="U4" s="8"/>
      <c r="V4" s="8"/>
      <c r="W4" s="8"/>
      <c r="X4" s="8"/>
      <c r="Y4" s="9"/>
      <c r="Z4" s="9"/>
    </row>
    <row r="5" spans="1:26" ht="12.75" customHeight="1" x14ac:dyDescent="0.2">
      <c r="A5" s="10" t="s">
        <v>6</v>
      </c>
      <c r="B5" s="11" t="s">
        <v>7</v>
      </c>
      <c r="C5" s="12" t="s">
        <v>8</v>
      </c>
      <c r="D5" s="13" t="s">
        <v>9</v>
      </c>
      <c r="E5" s="14"/>
      <c r="F5" s="14"/>
      <c r="G5" s="14"/>
      <c r="H5" s="14"/>
      <c r="I5" s="14"/>
      <c r="J5" s="14"/>
      <c r="K5" s="14"/>
      <c r="L5" s="14"/>
      <c r="M5" s="14"/>
      <c r="N5" s="4"/>
      <c r="O5" s="5"/>
      <c r="P5" s="5"/>
      <c r="Q5" s="5"/>
      <c r="R5" s="6"/>
      <c r="S5" s="7"/>
      <c r="T5" s="7"/>
      <c r="U5" s="8"/>
      <c r="V5" s="8"/>
      <c r="W5" s="8"/>
      <c r="X5" s="8"/>
      <c r="Y5" s="9"/>
      <c r="Z5" s="9"/>
    </row>
    <row r="6" spans="1:26" ht="12.75" customHeight="1" x14ac:dyDescent="0.2">
      <c r="A6" s="15" t="s">
        <v>10</v>
      </c>
      <c r="B6" s="161">
        <v>1</v>
      </c>
      <c r="C6" s="17">
        <v>50000</v>
      </c>
      <c r="D6" s="18">
        <v>50000</v>
      </c>
      <c r="E6" s="14"/>
      <c r="F6" s="14"/>
      <c r="G6" s="14"/>
      <c r="H6" s="14"/>
      <c r="I6" s="14"/>
      <c r="J6" s="14"/>
      <c r="K6" s="14"/>
      <c r="L6" s="14"/>
      <c r="M6" s="14"/>
      <c r="N6" s="4"/>
      <c r="O6" s="5"/>
      <c r="P6" s="5"/>
      <c r="Q6" s="5"/>
      <c r="R6" s="6"/>
      <c r="S6" s="7"/>
      <c r="T6" s="7"/>
      <c r="U6" s="8"/>
      <c r="V6" s="8"/>
      <c r="W6" s="8"/>
      <c r="X6" s="8"/>
      <c r="Y6" s="9"/>
      <c r="Z6" s="9"/>
    </row>
    <row r="7" spans="1:26" ht="12.75" customHeight="1" x14ac:dyDescent="0.2">
      <c r="A7" s="15" t="s">
        <v>11</v>
      </c>
      <c r="B7" s="161">
        <v>3</v>
      </c>
      <c r="C7" s="19">
        <v>15000</v>
      </c>
      <c r="D7" s="16">
        <f t="shared" ref="D7:D12" si="0">C7*B7</f>
        <v>45000</v>
      </c>
      <c r="E7" s="14"/>
      <c r="F7" s="14"/>
      <c r="G7" s="14"/>
      <c r="H7" s="14"/>
      <c r="I7" s="14"/>
      <c r="J7" s="14"/>
      <c r="K7" s="14"/>
      <c r="L7" s="14"/>
      <c r="M7" s="14"/>
      <c r="N7" s="4"/>
      <c r="O7" s="5"/>
      <c r="P7" s="5"/>
      <c r="Q7" s="5"/>
      <c r="R7" s="6"/>
      <c r="S7" s="7"/>
      <c r="T7" s="7"/>
      <c r="U7" s="8"/>
      <c r="V7" s="8"/>
      <c r="W7" s="8"/>
      <c r="X7" s="8"/>
      <c r="Y7" s="9"/>
      <c r="Z7" s="9"/>
    </row>
    <row r="8" spans="1:26" ht="25.5" customHeight="1" x14ac:dyDescent="0.2">
      <c r="A8" s="15" t="s">
        <v>12</v>
      </c>
      <c r="B8" s="161">
        <v>3</v>
      </c>
      <c r="C8" s="19">
        <v>300</v>
      </c>
      <c r="D8" s="16">
        <f t="shared" si="0"/>
        <v>900</v>
      </c>
      <c r="E8" s="14"/>
      <c r="F8" s="14"/>
      <c r="G8" s="14"/>
      <c r="H8" s="14"/>
      <c r="I8" s="14"/>
      <c r="J8" s="14"/>
      <c r="K8" s="14"/>
      <c r="L8" s="14"/>
      <c r="M8" s="14"/>
      <c r="N8" s="4"/>
      <c r="O8" s="5"/>
      <c r="P8" s="5"/>
      <c r="Q8" s="5"/>
      <c r="R8" s="6"/>
      <c r="S8" s="7"/>
      <c r="T8" s="7"/>
      <c r="U8" s="8"/>
      <c r="V8" s="8"/>
      <c r="W8" s="8"/>
      <c r="X8" s="8"/>
      <c r="Y8" s="9"/>
      <c r="Z8" s="9"/>
    </row>
    <row r="9" spans="1:26" ht="12.75" customHeight="1" x14ac:dyDescent="0.2">
      <c r="A9" s="20" t="s">
        <v>13</v>
      </c>
      <c r="B9" s="161">
        <v>1</v>
      </c>
      <c r="C9" s="17">
        <v>8000</v>
      </c>
      <c r="D9" s="16">
        <f t="shared" si="0"/>
        <v>8000</v>
      </c>
      <c r="E9" s="14"/>
      <c r="F9" s="14"/>
      <c r="G9" s="14"/>
      <c r="H9" s="14"/>
      <c r="I9" s="14"/>
      <c r="J9" s="14"/>
      <c r="K9" s="14"/>
      <c r="L9" s="14"/>
      <c r="M9" s="14"/>
      <c r="N9" s="4"/>
      <c r="O9" s="5"/>
      <c r="P9" s="5"/>
      <c r="Q9" s="5"/>
      <c r="R9" s="6"/>
      <c r="S9" s="7"/>
      <c r="T9" s="7"/>
      <c r="U9" s="8"/>
      <c r="V9" s="8"/>
      <c r="W9" s="8"/>
      <c r="X9" s="8"/>
      <c r="Y9" s="9"/>
      <c r="Z9" s="9"/>
    </row>
    <row r="10" spans="1:26" ht="12.75" customHeight="1" x14ac:dyDescent="0.2">
      <c r="A10" s="15" t="s">
        <v>14</v>
      </c>
      <c r="B10" s="161">
        <v>1</v>
      </c>
      <c r="C10" s="19">
        <v>2999</v>
      </c>
      <c r="D10" s="16">
        <f t="shared" si="0"/>
        <v>2999</v>
      </c>
      <c r="E10" s="14"/>
      <c r="F10" s="14"/>
      <c r="G10" s="14"/>
      <c r="H10" s="14"/>
      <c r="I10" s="14"/>
      <c r="J10" s="14"/>
      <c r="K10" s="14"/>
      <c r="L10" s="14"/>
      <c r="M10" s="14"/>
      <c r="N10" s="4"/>
      <c r="O10" s="5"/>
      <c r="P10" s="5"/>
      <c r="Q10" s="5"/>
      <c r="R10" s="6"/>
      <c r="S10" s="7"/>
      <c r="T10" s="7"/>
      <c r="U10" s="8"/>
      <c r="V10" s="8"/>
      <c r="W10" s="8"/>
      <c r="X10" s="8"/>
      <c r="Y10" s="9"/>
      <c r="Z10" s="9"/>
    </row>
    <row r="11" spans="1:26" ht="12.75" customHeight="1" x14ac:dyDescent="0.2">
      <c r="A11" s="15" t="s">
        <v>15</v>
      </c>
      <c r="B11" s="161">
        <v>3</v>
      </c>
      <c r="C11" s="19">
        <v>1799</v>
      </c>
      <c r="D11" s="16">
        <f t="shared" si="0"/>
        <v>5397</v>
      </c>
      <c r="E11" s="14"/>
      <c r="F11" s="14"/>
      <c r="G11" s="14"/>
      <c r="H11" s="14"/>
      <c r="I11" s="14"/>
      <c r="J11" s="14"/>
      <c r="K11" s="14"/>
      <c r="L11" s="14"/>
      <c r="M11" s="14"/>
      <c r="N11" s="4"/>
      <c r="O11" s="5"/>
      <c r="P11" s="5"/>
      <c r="Q11" s="5"/>
      <c r="R11" s="6"/>
      <c r="S11" s="7"/>
      <c r="T11" s="7"/>
      <c r="U11" s="8"/>
      <c r="V11" s="8"/>
      <c r="W11" s="8"/>
      <c r="X11" s="8"/>
      <c r="Y11" s="9"/>
      <c r="Z11" s="9"/>
    </row>
    <row r="12" spans="1:26" ht="12.75" customHeight="1" x14ac:dyDescent="0.2">
      <c r="A12" s="15" t="s">
        <v>16</v>
      </c>
      <c r="B12" s="161">
        <v>5</v>
      </c>
      <c r="C12" s="19">
        <v>750</v>
      </c>
      <c r="D12" s="16">
        <f t="shared" si="0"/>
        <v>3750</v>
      </c>
      <c r="E12" s="14"/>
      <c r="F12" s="14"/>
      <c r="G12" s="14"/>
      <c r="H12" s="14"/>
      <c r="I12" s="14"/>
      <c r="J12" s="14"/>
      <c r="K12" s="14"/>
      <c r="L12" s="14"/>
      <c r="M12" s="14"/>
      <c r="N12" s="4"/>
      <c r="O12" s="5"/>
      <c r="P12" s="5"/>
      <c r="Q12" s="5"/>
      <c r="R12" s="6"/>
      <c r="S12" s="7"/>
      <c r="T12" s="7"/>
      <c r="U12" s="8"/>
      <c r="V12" s="8"/>
      <c r="W12" s="8"/>
      <c r="X12" s="8"/>
      <c r="Y12" s="9"/>
      <c r="Z12" s="9"/>
    </row>
    <row r="13" spans="1:26" ht="12.75" customHeight="1" x14ac:dyDescent="0.2">
      <c r="A13" s="20" t="s">
        <v>17</v>
      </c>
      <c r="B13" s="161">
        <v>0</v>
      </c>
      <c r="C13" s="17">
        <v>10000</v>
      </c>
      <c r="D13" s="18">
        <v>10000</v>
      </c>
      <c r="E13" s="14"/>
      <c r="F13" s="14"/>
      <c r="G13" s="14"/>
      <c r="H13" s="14"/>
      <c r="I13" s="14"/>
      <c r="J13" s="14"/>
      <c r="K13" s="14"/>
      <c r="L13" s="14"/>
      <c r="M13" s="14"/>
      <c r="N13" s="4"/>
      <c r="O13" s="5"/>
      <c r="P13" s="5"/>
      <c r="Q13" s="5"/>
      <c r="R13" s="6"/>
      <c r="S13" s="7"/>
      <c r="T13" s="7"/>
      <c r="U13" s="8"/>
      <c r="V13" s="8"/>
      <c r="W13" s="8"/>
      <c r="X13" s="8"/>
      <c r="Y13" s="9"/>
      <c r="Z13" s="9"/>
    </row>
    <row r="14" spans="1:26" ht="12.75" customHeight="1" x14ac:dyDescent="0.2">
      <c r="A14" s="15" t="s">
        <v>18</v>
      </c>
      <c r="B14" s="161">
        <v>1</v>
      </c>
      <c r="C14" s="17">
        <v>3000</v>
      </c>
      <c r="D14" s="16">
        <f t="shared" ref="D14:D15" si="1">SUM(C14)</f>
        <v>3000</v>
      </c>
      <c r="E14" s="14"/>
      <c r="F14" s="14"/>
      <c r="G14" s="14"/>
      <c r="H14" s="14"/>
      <c r="I14" s="14"/>
      <c r="J14" s="14"/>
      <c r="K14" s="14"/>
      <c r="L14" s="14"/>
      <c r="M14" s="14"/>
      <c r="N14" s="4"/>
      <c r="O14" s="5"/>
      <c r="P14" s="5"/>
      <c r="Q14" s="5"/>
      <c r="R14" s="6"/>
      <c r="S14" s="7"/>
      <c r="T14" s="7"/>
      <c r="U14" s="8"/>
      <c r="V14" s="8"/>
      <c r="W14" s="8"/>
      <c r="X14" s="8"/>
      <c r="Y14" s="9"/>
      <c r="Z14" s="9"/>
    </row>
    <row r="15" spans="1:26" ht="35.25" customHeight="1" x14ac:dyDescent="0.2">
      <c r="A15" s="21" t="s">
        <v>19</v>
      </c>
      <c r="B15" s="161">
        <v>1</v>
      </c>
      <c r="C15" s="22">
        <v>2000</v>
      </c>
      <c r="D15" s="23">
        <f t="shared" si="1"/>
        <v>2000</v>
      </c>
      <c r="E15" s="14"/>
      <c r="F15" s="14"/>
      <c r="G15" s="14"/>
      <c r="H15" s="14"/>
      <c r="I15" s="14"/>
      <c r="J15" s="14"/>
      <c r="K15" s="14"/>
      <c r="L15" s="14"/>
      <c r="M15" s="14"/>
      <c r="N15" s="4"/>
      <c r="O15" s="5"/>
      <c r="P15" s="5"/>
      <c r="Q15" s="5"/>
      <c r="R15" s="6"/>
      <c r="S15" s="7"/>
      <c r="T15" s="7"/>
      <c r="U15" s="8"/>
      <c r="V15" s="8"/>
      <c r="W15" s="8"/>
      <c r="X15" s="8"/>
      <c r="Y15" s="9"/>
      <c r="Z15" s="9"/>
    </row>
    <row r="16" spans="1:26" ht="12.75" customHeight="1" x14ac:dyDescent="0.2">
      <c r="A16" s="86" t="s">
        <v>20</v>
      </c>
      <c r="B16" s="82"/>
      <c r="C16" s="83"/>
      <c r="D16" s="24">
        <f>SUM(D6:D15)</f>
        <v>131046</v>
      </c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7"/>
      <c r="P16" s="27"/>
      <c r="Q16" s="27"/>
      <c r="R16" s="6"/>
      <c r="S16" s="7"/>
      <c r="T16" s="7"/>
      <c r="U16" s="8"/>
      <c r="V16" s="8"/>
      <c r="W16" s="8"/>
      <c r="X16" s="8"/>
      <c r="Y16" s="9"/>
      <c r="Z16" s="9"/>
    </row>
    <row r="17" spans="1:26" ht="12.75" customHeight="1" x14ac:dyDescent="0.25">
      <c r="A17" s="150" t="s">
        <v>21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28"/>
      <c r="O17" s="28"/>
      <c r="P17" s="28"/>
      <c r="Q17" s="28"/>
      <c r="R17" s="29"/>
      <c r="S17" s="30"/>
      <c r="T17" s="30"/>
      <c r="U17" s="31"/>
      <c r="V17" s="31"/>
      <c r="W17" s="31"/>
      <c r="X17" s="31"/>
      <c r="Y17" s="31"/>
      <c r="Z17" s="31"/>
    </row>
    <row r="18" spans="1:26" ht="12.75" customHeight="1" x14ac:dyDescent="0.2">
      <c r="A18" s="32" t="s">
        <v>22</v>
      </c>
      <c r="B18" s="33">
        <v>20000</v>
      </c>
      <c r="C18" s="33">
        <v>20000</v>
      </c>
      <c r="D18" s="33">
        <v>20000</v>
      </c>
      <c r="E18" s="33">
        <v>20000</v>
      </c>
      <c r="F18" s="33">
        <v>20000</v>
      </c>
      <c r="G18" s="33">
        <v>20000</v>
      </c>
      <c r="H18" s="33">
        <v>20000</v>
      </c>
      <c r="I18" s="33">
        <v>20000</v>
      </c>
      <c r="J18" s="33">
        <v>20000</v>
      </c>
      <c r="K18" s="33">
        <v>20000</v>
      </c>
      <c r="L18" s="33">
        <v>20000</v>
      </c>
      <c r="M18" s="34">
        <v>20000</v>
      </c>
      <c r="N18" s="1"/>
      <c r="O18" s="1"/>
      <c r="P18" s="1"/>
      <c r="Q18" s="1"/>
      <c r="R18" s="29"/>
      <c r="S18" s="30"/>
      <c r="T18" s="30"/>
      <c r="U18" s="31"/>
      <c r="V18" s="31"/>
      <c r="W18" s="31"/>
      <c r="X18" s="31"/>
      <c r="Y18" s="31"/>
      <c r="Z18" s="31"/>
    </row>
    <row r="19" spans="1:26" ht="12.75" customHeight="1" x14ac:dyDescent="0.2">
      <c r="A19" s="32" t="s">
        <v>23</v>
      </c>
      <c r="B19" s="35">
        <v>3000</v>
      </c>
      <c r="C19" s="35">
        <v>3000</v>
      </c>
      <c r="D19" s="35">
        <v>3000</v>
      </c>
      <c r="E19" s="35">
        <v>3000</v>
      </c>
      <c r="F19" s="35">
        <v>3000</v>
      </c>
      <c r="G19" s="35">
        <v>3000</v>
      </c>
      <c r="H19" s="35">
        <v>3000</v>
      </c>
      <c r="I19" s="35">
        <v>3000</v>
      </c>
      <c r="J19" s="35">
        <v>3000</v>
      </c>
      <c r="K19" s="35">
        <v>3000</v>
      </c>
      <c r="L19" s="35">
        <v>3000</v>
      </c>
      <c r="M19" s="36">
        <v>3000</v>
      </c>
      <c r="N19" s="1"/>
      <c r="O19" s="1"/>
      <c r="P19" s="1"/>
      <c r="Q19" s="1"/>
      <c r="R19" s="29"/>
      <c r="S19" s="30"/>
      <c r="T19" s="30"/>
      <c r="U19" s="31"/>
      <c r="V19" s="31"/>
      <c r="W19" s="31"/>
      <c r="X19" s="31"/>
      <c r="Y19" s="31"/>
      <c r="Z19" s="31"/>
    </row>
    <row r="20" spans="1:26" ht="12.75" customHeight="1" x14ac:dyDescent="0.2">
      <c r="A20" s="32" t="s">
        <v>24</v>
      </c>
      <c r="B20" s="35">
        <v>2000</v>
      </c>
      <c r="C20" s="35">
        <v>2000</v>
      </c>
      <c r="D20" s="35">
        <v>2000</v>
      </c>
      <c r="E20" s="35">
        <v>2000</v>
      </c>
      <c r="F20" s="35">
        <v>2000</v>
      </c>
      <c r="G20" s="35">
        <v>2000</v>
      </c>
      <c r="H20" s="35">
        <v>2000</v>
      </c>
      <c r="I20" s="35">
        <v>2000</v>
      </c>
      <c r="J20" s="35">
        <v>2000</v>
      </c>
      <c r="K20" s="35">
        <v>2000</v>
      </c>
      <c r="L20" s="35">
        <v>2000</v>
      </c>
      <c r="M20" s="36">
        <v>2000</v>
      </c>
      <c r="N20" s="1"/>
      <c r="O20" s="1"/>
      <c r="P20" s="1"/>
      <c r="Q20" s="1"/>
      <c r="R20" s="29"/>
      <c r="S20" s="30"/>
      <c r="T20" s="30"/>
      <c r="U20" s="31"/>
      <c r="V20" s="31"/>
      <c r="W20" s="31"/>
      <c r="X20" s="31"/>
      <c r="Y20" s="31"/>
      <c r="Z20" s="31"/>
    </row>
    <row r="21" spans="1:26" ht="12.75" customHeight="1" x14ac:dyDescent="0.2">
      <c r="A21" s="32" t="s">
        <v>25</v>
      </c>
      <c r="B21" s="35">
        <v>1000</v>
      </c>
      <c r="C21" s="35">
        <v>1000</v>
      </c>
      <c r="D21" s="35">
        <v>1000</v>
      </c>
      <c r="E21" s="35">
        <v>1000</v>
      </c>
      <c r="F21" s="35">
        <v>1000</v>
      </c>
      <c r="G21" s="35">
        <v>1000</v>
      </c>
      <c r="H21" s="35">
        <v>1000</v>
      </c>
      <c r="I21" s="35">
        <v>1000</v>
      </c>
      <c r="J21" s="35">
        <v>1000</v>
      </c>
      <c r="K21" s="35">
        <v>1000</v>
      </c>
      <c r="L21" s="35">
        <v>1000</v>
      </c>
      <c r="M21" s="36">
        <v>1000</v>
      </c>
      <c r="N21" s="1"/>
      <c r="O21" s="1"/>
      <c r="P21" s="1"/>
      <c r="Q21" s="1"/>
      <c r="R21" s="29"/>
      <c r="S21" s="30"/>
      <c r="T21" s="30"/>
      <c r="U21" s="31"/>
      <c r="V21" s="31"/>
      <c r="W21" s="31"/>
      <c r="X21" s="31"/>
      <c r="Y21" s="31"/>
      <c r="Z21" s="31"/>
    </row>
    <row r="22" spans="1:26" ht="12.75" customHeight="1" x14ac:dyDescent="0.2">
      <c r="A22" s="32" t="s">
        <v>26</v>
      </c>
      <c r="B22" s="35">
        <v>2000</v>
      </c>
      <c r="C22" s="35">
        <v>2000</v>
      </c>
      <c r="D22" s="35">
        <v>2000</v>
      </c>
      <c r="E22" s="35">
        <v>2000</v>
      </c>
      <c r="F22" s="35">
        <v>2000</v>
      </c>
      <c r="G22" s="35">
        <v>2000</v>
      </c>
      <c r="H22" s="35">
        <v>2000</v>
      </c>
      <c r="I22" s="35">
        <v>2000</v>
      </c>
      <c r="J22" s="35">
        <v>2000</v>
      </c>
      <c r="K22" s="35">
        <v>2000</v>
      </c>
      <c r="L22" s="35">
        <v>2000</v>
      </c>
      <c r="M22" s="36">
        <v>2000</v>
      </c>
      <c r="N22" s="1"/>
      <c r="O22" s="1"/>
      <c r="P22" s="1"/>
      <c r="Q22" s="1"/>
      <c r="R22" s="29"/>
      <c r="S22" s="30"/>
      <c r="T22" s="30"/>
      <c r="U22" s="31"/>
      <c r="V22" s="31"/>
      <c r="W22" s="31"/>
      <c r="X22" s="31"/>
      <c r="Y22" s="31"/>
      <c r="Z22" s="31"/>
    </row>
    <row r="23" spans="1:26" ht="12.75" customHeight="1" x14ac:dyDescent="0.2">
      <c r="A23" s="37" t="s">
        <v>27</v>
      </c>
      <c r="B23" s="33">
        <v>20000</v>
      </c>
      <c r="C23" s="33">
        <v>20000</v>
      </c>
      <c r="D23" s="33">
        <v>20000</v>
      </c>
      <c r="E23" s="33">
        <v>30000</v>
      </c>
      <c r="F23" s="33">
        <v>30000</v>
      </c>
      <c r="G23" s="33">
        <v>30000</v>
      </c>
      <c r="H23" s="33">
        <v>40000</v>
      </c>
      <c r="I23" s="33">
        <v>40000</v>
      </c>
      <c r="J23" s="33">
        <v>40000</v>
      </c>
      <c r="K23" s="33">
        <v>50000</v>
      </c>
      <c r="L23" s="33">
        <v>50000</v>
      </c>
      <c r="M23" s="34">
        <v>50000</v>
      </c>
      <c r="N23" s="1"/>
      <c r="O23" s="1"/>
      <c r="P23" s="1"/>
      <c r="Q23" s="1"/>
      <c r="R23" s="29"/>
      <c r="S23" s="30"/>
      <c r="T23" s="30"/>
      <c r="U23" s="31"/>
      <c r="V23" s="31"/>
      <c r="W23" s="31"/>
      <c r="X23" s="31"/>
      <c r="Y23" s="31"/>
      <c r="Z23" s="31"/>
    </row>
    <row r="24" spans="1:26" ht="12.75" customHeight="1" x14ac:dyDescent="0.2">
      <c r="A24" s="37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1"/>
      <c r="O24" s="1"/>
      <c r="P24" s="1"/>
      <c r="Q24" s="1"/>
      <c r="R24" s="29"/>
      <c r="S24" s="30"/>
      <c r="T24" s="30"/>
      <c r="U24" s="31"/>
      <c r="V24" s="31"/>
      <c r="W24" s="31"/>
      <c r="X24" s="31"/>
      <c r="Y24" s="31"/>
      <c r="Z24" s="31"/>
    </row>
    <row r="25" spans="1:26" ht="12.75" customHeight="1" x14ac:dyDescent="0.2">
      <c r="A25" s="32" t="s">
        <v>29</v>
      </c>
      <c r="B25" s="35">
        <v>25000</v>
      </c>
      <c r="C25" s="35">
        <v>25000</v>
      </c>
      <c r="D25" s="35">
        <v>30000</v>
      </c>
      <c r="E25" s="35">
        <v>45000</v>
      </c>
      <c r="F25" s="35">
        <v>45000</v>
      </c>
      <c r="G25" s="35">
        <v>45000</v>
      </c>
      <c r="H25" s="35">
        <v>45000</v>
      </c>
      <c r="I25" s="35">
        <v>45000</v>
      </c>
      <c r="J25" s="35">
        <v>45000</v>
      </c>
      <c r="K25" s="35">
        <v>45000</v>
      </c>
      <c r="L25" s="35">
        <v>45000</v>
      </c>
      <c r="M25" s="36">
        <v>45000</v>
      </c>
      <c r="N25" s="1"/>
      <c r="O25" s="1"/>
      <c r="P25" s="1"/>
      <c r="Q25" s="1"/>
      <c r="R25" s="29"/>
      <c r="S25" s="30"/>
      <c r="T25" s="30"/>
      <c r="U25" s="31"/>
      <c r="V25" s="31"/>
      <c r="W25" s="31"/>
      <c r="X25" s="31"/>
      <c r="Y25" s="31"/>
      <c r="Z25" s="31"/>
    </row>
    <row r="26" spans="1:26" ht="12.75" customHeight="1" x14ac:dyDescent="0.2">
      <c r="A26" s="32" t="s">
        <v>30</v>
      </c>
      <c r="B26" s="35">
        <v>20000</v>
      </c>
      <c r="C26" s="35">
        <v>15000</v>
      </c>
      <c r="D26" s="35">
        <v>20000</v>
      </c>
      <c r="E26" s="35">
        <v>25000</v>
      </c>
      <c r="F26" s="35">
        <v>25000</v>
      </c>
      <c r="G26" s="35">
        <v>25000</v>
      </c>
      <c r="H26" s="35">
        <v>25000</v>
      </c>
      <c r="I26" s="35">
        <v>25000</v>
      </c>
      <c r="J26" s="35">
        <v>25000</v>
      </c>
      <c r="K26" s="35">
        <v>25000</v>
      </c>
      <c r="L26" s="35">
        <v>25000</v>
      </c>
      <c r="M26" s="36">
        <v>25000</v>
      </c>
      <c r="N26" s="1"/>
      <c r="O26" s="1"/>
      <c r="P26" s="1"/>
      <c r="Q26" s="1"/>
      <c r="R26" s="29"/>
      <c r="S26" s="30"/>
      <c r="T26" s="30"/>
      <c r="U26" s="31"/>
      <c r="V26" s="31"/>
      <c r="W26" s="31"/>
      <c r="X26" s="31"/>
      <c r="Y26" s="31"/>
      <c r="Z26" s="31"/>
    </row>
    <row r="27" spans="1:26" ht="12.75" customHeight="1" x14ac:dyDescent="0.2">
      <c r="A27" s="32" t="s">
        <v>31</v>
      </c>
      <c r="B27" s="35">
        <v>15000</v>
      </c>
      <c r="C27" s="35">
        <v>15000</v>
      </c>
      <c r="D27" s="35">
        <v>20000</v>
      </c>
      <c r="E27" s="35">
        <v>30000</v>
      </c>
      <c r="F27" s="35">
        <v>30000</v>
      </c>
      <c r="G27" s="35">
        <v>30000</v>
      </c>
      <c r="H27" s="35">
        <v>33000</v>
      </c>
      <c r="I27" s="35">
        <v>33000</v>
      </c>
      <c r="J27" s="35">
        <v>35000</v>
      </c>
      <c r="K27" s="35">
        <v>35000</v>
      </c>
      <c r="L27" s="35">
        <v>35000</v>
      </c>
      <c r="M27" s="36">
        <v>40000</v>
      </c>
      <c r="N27" s="1"/>
      <c r="O27" s="1"/>
      <c r="P27" s="1"/>
      <c r="Q27" s="1"/>
      <c r="R27" s="29"/>
      <c r="S27" s="30"/>
      <c r="T27" s="30"/>
      <c r="U27" s="31"/>
      <c r="V27" s="31"/>
      <c r="W27" s="31"/>
      <c r="X27" s="31"/>
      <c r="Y27" s="31"/>
      <c r="Z27" s="31"/>
    </row>
    <row r="28" spans="1:26" ht="12.75" customHeight="1" x14ac:dyDescent="0.2">
      <c r="A28" s="32" t="s">
        <v>32</v>
      </c>
      <c r="B28" s="35">
        <f t="shared" ref="B28:M28" si="2">SUM(B38/100*6)</f>
        <v>3000</v>
      </c>
      <c r="C28" s="35">
        <f t="shared" si="2"/>
        <v>6000</v>
      </c>
      <c r="D28" s="35">
        <f t="shared" si="2"/>
        <v>9000</v>
      </c>
      <c r="E28" s="35">
        <f t="shared" si="2"/>
        <v>9000</v>
      </c>
      <c r="F28" s="35">
        <f t="shared" si="2"/>
        <v>9000</v>
      </c>
      <c r="G28" s="35">
        <f t="shared" si="2"/>
        <v>9000</v>
      </c>
      <c r="H28" s="35">
        <f t="shared" si="2"/>
        <v>12000</v>
      </c>
      <c r="I28" s="35">
        <f t="shared" si="2"/>
        <v>12000</v>
      </c>
      <c r="J28" s="35">
        <f t="shared" si="2"/>
        <v>12000</v>
      </c>
      <c r="K28" s="35">
        <f t="shared" si="2"/>
        <v>15000</v>
      </c>
      <c r="L28" s="35">
        <f t="shared" si="2"/>
        <v>15000</v>
      </c>
      <c r="M28" s="36">
        <f t="shared" si="2"/>
        <v>15000</v>
      </c>
      <c r="N28" s="1"/>
      <c r="O28" s="1"/>
      <c r="P28" s="1"/>
      <c r="Q28" s="1"/>
      <c r="R28" s="29"/>
      <c r="S28" s="30"/>
      <c r="T28" s="30"/>
      <c r="U28" s="31"/>
      <c r="V28" s="31"/>
      <c r="W28" s="31"/>
      <c r="X28" s="31"/>
      <c r="Y28" s="31"/>
      <c r="Z28" s="31"/>
    </row>
    <row r="29" spans="1:26" s="105" customFormat="1" ht="12.75" customHeight="1" x14ac:dyDescent="0.2">
      <c r="A29" s="98" t="s">
        <v>33</v>
      </c>
      <c r="B29" s="99">
        <f t="shared" ref="B29:M29" si="3">SUM(B18:B28)</f>
        <v>111000</v>
      </c>
      <c r="C29" s="99">
        <f t="shared" si="3"/>
        <v>109000</v>
      </c>
      <c r="D29" s="99">
        <f t="shared" si="3"/>
        <v>127000</v>
      </c>
      <c r="E29" s="99">
        <f t="shared" si="3"/>
        <v>167000</v>
      </c>
      <c r="F29" s="99">
        <f t="shared" si="3"/>
        <v>167000</v>
      </c>
      <c r="G29" s="99">
        <f t="shared" si="3"/>
        <v>167000</v>
      </c>
      <c r="H29" s="99">
        <f t="shared" si="3"/>
        <v>183000</v>
      </c>
      <c r="I29" s="99">
        <f t="shared" si="3"/>
        <v>183000</v>
      </c>
      <c r="J29" s="99">
        <f t="shared" si="3"/>
        <v>185000</v>
      </c>
      <c r="K29" s="99">
        <f t="shared" si="3"/>
        <v>198000</v>
      </c>
      <c r="L29" s="99">
        <f t="shared" si="3"/>
        <v>198000</v>
      </c>
      <c r="M29" s="100">
        <f t="shared" si="3"/>
        <v>203000</v>
      </c>
      <c r="N29" s="101"/>
      <c r="O29" s="101"/>
      <c r="P29" s="101"/>
      <c r="Q29" s="101"/>
      <c r="R29" s="102"/>
      <c r="S29" s="103"/>
      <c r="T29" s="103"/>
      <c r="U29" s="104"/>
      <c r="V29" s="104"/>
      <c r="W29" s="104"/>
      <c r="X29" s="104"/>
      <c r="Y29" s="104"/>
      <c r="Z29" s="104"/>
    </row>
    <row r="30" spans="1:26" ht="27" customHeight="1" x14ac:dyDescent="0.2">
      <c r="A30" s="16" t="s">
        <v>34</v>
      </c>
      <c r="B30" s="16">
        <v>0</v>
      </c>
      <c r="C30" s="16">
        <v>0</v>
      </c>
      <c r="D30" s="16">
        <v>0</v>
      </c>
      <c r="E30" s="18">
        <f t="shared" ref="E30:M30" si="4">SUM(E41/100*10)</f>
        <v>39000</v>
      </c>
      <c r="F30" s="18">
        <f t="shared" si="4"/>
        <v>51000</v>
      </c>
      <c r="G30" s="18">
        <f t="shared" si="4"/>
        <v>63000</v>
      </c>
      <c r="H30" s="18">
        <f t="shared" si="4"/>
        <v>80000</v>
      </c>
      <c r="I30" s="18">
        <f t="shared" si="4"/>
        <v>96000</v>
      </c>
      <c r="J30" s="18">
        <f t="shared" si="4"/>
        <v>112000</v>
      </c>
      <c r="K30" s="18">
        <f t="shared" si="4"/>
        <v>133000</v>
      </c>
      <c r="L30" s="18">
        <f t="shared" si="4"/>
        <v>153000</v>
      </c>
      <c r="M30" s="18">
        <f t="shared" si="4"/>
        <v>173000</v>
      </c>
      <c r="N30" s="38"/>
      <c r="O30" s="39"/>
      <c r="P30" s="39"/>
      <c r="Q30" s="39"/>
      <c r="R30" s="6"/>
      <c r="S30" s="7"/>
      <c r="T30" s="7"/>
      <c r="U30" s="8"/>
      <c r="V30" s="8"/>
      <c r="W30" s="8"/>
      <c r="X30" s="8"/>
      <c r="Y30" s="9"/>
      <c r="Z30" s="9"/>
    </row>
    <row r="31" spans="1:26" s="105" customFormat="1" ht="12.75" customHeight="1" x14ac:dyDescent="0.2">
      <c r="A31" s="106" t="s">
        <v>35</v>
      </c>
      <c r="B31" s="107">
        <f t="shared" ref="B31:M31" si="5">SUM(B29-B30)</f>
        <v>111000</v>
      </c>
      <c r="C31" s="107">
        <f t="shared" si="5"/>
        <v>109000</v>
      </c>
      <c r="D31" s="107">
        <f t="shared" si="5"/>
        <v>127000</v>
      </c>
      <c r="E31" s="107">
        <f t="shared" si="5"/>
        <v>128000</v>
      </c>
      <c r="F31" s="107">
        <f t="shared" si="5"/>
        <v>116000</v>
      </c>
      <c r="G31" s="107">
        <f t="shared" si="5"/>
        <v>104000</v>
      </c>
      <c r="H31" s="107">
        <f t="shared" si="5"/>
        <v>103000</v>
      </c>
      <c r="I31" s="107">
        <f t="shared" si="5"/>
        <v>87000</v>
      </c>
      <c r="J31" s="107">
        <f t="shared" si="5"/>
        <v>73000</v>
      </c>
      <c r="K31" s="107">
        <f t="shared" si="5"/>
        <v>65000</v>
      </c>
      <c r="L31" s="107">
        <f t="shared" si="5"/>
        <v>45000</v>
      </c>
      <c r="M31" s="107">
        <f t="shared" si="5"/>
        <v>30000</v>
      </c>
      <c r="N31" s="108"/>
      <c r="O31" s="109"/>
      <c r="P31" s="109"/>
      <c r="Q31" s="109"/>
      <c r="R31" s="110"/>
      <c r="S31" s="111"/>
      <c r="T31" s="111"/>
      <c r="U31" s="112"/>
      <c r="V31" s="112"/>
      <c r="W31" s="112"/>
      <c r="X31" s="112"/>
      <c r="Y31" s="104"/>
      <c r="Z31" s="104"/>
    </row>
    <row r="32" spans="1:26" ht="12.75" customHeight="1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4"/>
      <c r="O32" s="5"/>
      <c r="P32" s="5"/>
      <c r="Q32" s="5"/>
      <c r="R32" s="6"/>
      <c r="S32" s="7"/>
      <c r="T32" s="7"/>
      <c r="U32" s="8"/>
      <c r="V32" s="8"/>
      <c r="W32" s="8"/>
      <c r="X32" s="8"/>
      <c r="Y32" s="9"/>
      <c r="Z32" s="9"/>
    </row>
    <row r="33" spans="1:26" ht="7.5" customHeight="1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4"/>
      <c r="O33" s="5"/>
      <c r="P33" s="5"/>
      <c r="Q33" s="5"/>
      <c r="R33" s="6"/>
      <c r="S33" s="7"/>
      <c r="T33" s="7"/>
      <c r="U33" s="8"/>
      <c r="V33" s="8"/>
      <c r="W33" s="8"/>
      <c r="X33" s="8"/>
      <c r="Y33" s="9"/>
      <c r="Z33" s="9"/>
    </row>
    <row r="34" spans="1:26" ht="12.75" customHeight="1" x14ac:dyDescent="0.25">
      <c r="A34" s="150" t="s">
        <v>36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2"/>
      <c r="N34" s="28"/>
      <c r="O34" s="28"/>
      <c r="P34" s="28"/>
      <c r="Q34" s="28"/>
      <c r="R34" s="29"/>
      <c r="S34" s="30"/>
      <c r="T34" s="30"/>
      <c r="U34" s="31"/>
      <c r="V34" s="31"/>
      <c r="W34" s="31"/>
      <c r="X34" s="31"/>
      <c r="Y34" s="31"/>
      <c r="Z34" s="31"/>
    </row>
    <row r="35" spans="1:26" ht="12.75" x14ac:dyDescent="0.2">
      <c r="A35" s="36" t="s">
        <v>37</v>
      </c>
      <c r="B35" s="156">
        <v>1</v>
      </c>
      <c r="C35" s="156">
        <v>2</v>
      </c>
      <c r="D35" s="156">
        <v>3</v>
      </c>
      <c r="E35" s="156">
        <v>4</v>
      </c>
      <c r="F35" s="156">
        <v>5</v>
      </c>
      <c r="G35" s="156">
        <v>6</v>
      </c>
      <c r="H35" s="156">
        <v>7</v>
      </c>
      <c r="I35" s="156">
        <v>8</v>
      </c>
      <c r="J35" s="156">
        <v>9</v>
      </c>
      <c r="K35" s="156">
        <v>10</v>
      </c>
      <c r="L35" s="156">
        <v>11</v>
      </c>
      <c r="M35" s="157">
        <v>12</v>
      </c>
      <c r="N35" s="1"/>
      <c r="O35" s="1"/>
      <c r="P35" s="1"/>
      <c r="Q35" s="1"/>
      <c r="R35" s="29"/>
      <c r="S35" s="30"/>
      <c r="T35" s="30"/>
      <c r="U35" s="31"/>
      <c r="V35" s="31"/>
      <c r="W35" s="31"/>
      <c r="X35" s="31"/>
      <c r="Y35" s="31"/>
      <c r="Z35" s="31"/>
    </row>
    <row r="36" spans="1:26" ht="12.75" x14ac:dyDescent="0.2">
      <c r="A36" s="40" t="s">
        <v>38</v>
      </c>
      <c r="B36" s="158">
        <f>SUM(B23/Справочник!B5)</f>
        <v>200</v>
      </c>
      <c r="C36" s="158">
        <f>SUM(C23/Справочник!B5)</f>
        <v>200</v>
      </c>
      <c r="D36" s="158">
        <f>SUM(D23/Справочник!B5)</f>
        <v>200</v>
      </c>
      <c r="E36" s="158">
        <f>SUM(E23/Справочник!B5)</f>
        <v>300</v>
      </c>
      <c r="F36" s="158">
        <f>SUM(F23/Справочник!B5)</f>
        <v>300</v>
      </c>
      <c r="G36" s="158">
        <f>SUM(G23/Справочник!B5)</f>
        <v>300</v>
      </c>
      <c r="H36" s="158">
        <f>SUM(H23/Справочник!B5)</f>
        <v>400</v>
      </c>
      <c r="I36" s="158">
        <f>SUM(I23/Справочник!B5)</f>
        <v>400</v>
      </c>
      <c r="J36" s="158">
        <f>SUM(J23/Справочник!B5)</f>
        <v>400</v>
      </c>
      <c r="K36" s="158">
        <f>SUM(K23/Справочник!B5)</f>
        <v>500</v>
      </c>
      <c r="L36" s="158">
        <f>SUM(L23/Справочник!B5)</f>
        <v>500</v>
      </c>
      <c r="M36" s="159">
        <f>SUM(M23/Справочник!B5)</f>
        <v>500</v>
      </c>
      <c r="N36" s="1"/>
      <c r="O36" s="1"/>
      <c r="P36" s="1"/>
      <c r="Q36" s="1"/>
      <c r="R36" s="29"/>
      <c r="S36" s="30"/>
      <c r="T36" s="30"/>
      <c r="U36" s="31"/>
      <c r="V36" s="31"/>
      <c r="W36" s="31"/>
      <c r="X36" s="31"/>
      <c r="Y36" s="31"/>
      <c r="Z36" s="31"/>
    </row>
    <row r="37" spans="1:26" ht="12.75" x14ac:dyDescent="0.2">
      <c r="A37" s="32" t="s">
        <v>39</v>
      </c>
      <c r="B37" s="158">
        <v>10</v>
      </c>
      <c r="C37" s="158">
        <f t="shared" ref="C37:M37" si="6">SUM(C36*10%)</f>
        <v>20</v>
      </c>
      <c r="D37" s="158">
        <f t="shared" si="6"/>
        <v>20</v>
      </c>
      <c r="E37" s="158">
        <f t="shared" si="6"/>
        <v>30</v>
      </c>
      <c r="F37" s="158">
        <f t="shared" si="6"/>
        <v>30</v>
      </c>
      <c r="G37" s="158">
        <f t="shared" si="6"/>
        <v>30</v>
      </c>
      <c r="H37" s="158">
        <f t="shared" si="6"/>
        <v>40</v>
      </c>
      <c r="I37" s="158">
        <f t="shared" si="6"/>
        <v>40</v>
      </c>
      <c r="J37" s="158">
        <f t="shared" si="6"/>
        <v>40</v>
      </c>
      <c r="K37" s="158">
        <f t="shared" si="6"/>
        <v>50</v>
      </c>
      <c r="L37" s="158">
        <f t="shared" si="6"/>
        <v>50</v>
      </c>
      <c r="M37" s="159">
        <f t="shared" si="6"/>
        <v>50</v>
      </c>
      <c r="N37" s="1"/>
      <c r="O37" s="1"/>
      <c r="P37" s="1"/>
      <c r="Q37" s="1"/>
      <c r="R37" s="29"/>
      <c r="S37" s="30"/>
      <c r="T37" s="30"/>
      <c r="U37" s="31"/>
      <c r="V37" s="31"/>
      <c r="W37" s="31"/>
      <c r="X37" s="31"/>
      <c r="Y37" s="31"/>
      <c r="Z37" s="31"/>
    </row>
    <row r="38" spans="1:26" ht="12.75" x14ac:dyDescent="0.2">
      <c r="A38" s="32" t="s">
        <v>40</v>
      </c>
      <c r="B38" s="35">
        <v>50000</v>
      </c>
      <c r="C38" s="35">
        <v>100000</v>
      </c>
      <c r="D38" s="35">
        <v>150000</v>
      </c>
      <c r="E38" s="35">
        <f>E37*Справочник!$B$2</f>
        <v>150000</v>
      </c>
      <c r="F38" s="35">
        <f>F37*Справочник!$B$2</f>
        <v>150000</v>
      </c>
      <c r="G38" s="35">
        <f>G37*Справочник!$B$2</f>
        <v>150000</v>
      </c>
      <c r="H38" s="35">
        <f>H37*Справочник!$B$2</f>
        <v>200000</v>
      </c>
      <c r="I38" s="35">
        <f>I37*Справочник!$B$2</f>
        <v>200000</v>
      </c>
      <c r="J38" s="35">
        <f>J37*Справочник!$B$2</f>
        <v>200000</v>
      </c>
      <c r="K38" s="35">
        <f>K37*Справочник!$B$2</f>
        <v>250000</v>
      </c>
      <c r="L38" s="35">
        <f>L37*Справочник!$B$2</f>
        <v>250000</v>
      </c>
      <c r="M38" s="36">
        <f>M37*Справочник!$B$2</f>
        <v>250000</v>
      </c>
      <c r="N38" s="1"/>
      <c r="O38" s="1"/>
      <c r="P38" s="1"/>
      <c r="Q38" s="1"/>
      <c r="R38" s="29"/>
      <c r="S38" s="30"/>
      <c r="T38" s="30"/>
      <c r="U38" s="31"/>
      <c r="V38" s="31"/>
      <c r="W38" s="31"/>
      <c r="X38" s="31"/>
      <c r="Y38" s="31"/>
      <c r="Z38" s="31"/>
    </row>
    <row r="39" spans="1:26" ht="25.5" x14ac:dyDescent="0.2">
      <c r="A39" s="34" t="s">
        <v>41</v>
      </c>
      <c r="B39" s="159">
        <v>10</v>
      </c>
      <c r="C39" s="159">
        <f t="shared" ref="C39:M39" si="7">SUM(C37+B39)</f>
        <v>30</v>
      </c>
      <c r="D39" s="159">
        <f t="shared" si="7"/>
        <v>50</v>
      </c>
      <c r="E39" s="159">
        <f t="shared" si="7"/>
        <v>80</v>
      </c>
      <c r="F39" s="159">
        <f t="shared" si="7"/>
        <v>110</v>
      </c>
      <c r="G39" s="159">
        <f t="shared" si="7"/>
        <v>140</v>
      </c>
      <c r="H39" s="159">
        <f t="shared" si="7"/>
        <v>180</v>
      </c>
      <c r="I39" s="159">
        <f t="shared" si="7"/>
        <v>220</v>
      </c>
      <c r="J39" s="159">
        <f t="shared" si="7"/>
        <v>260</v>
      </c>
      <c r="K39" s="159">
        <f t="shared" si="7"/>
        <v>310</v>
      </c>
      <c r="L39" s="159">
        <f t="shared" si="7"/>
        <v>360</v>
      </c>
      <c r="M39" s="159">
        <f t="shared" si="7"/>
        <v>410</v>
      </c>
      <c r="N39" s="1"/>
      <c r="O39" s="1"/>
      <c r="P39" s="1"/>
      <c r="Q39" s="1"/>
      <c r="R39" s="29"/>
      <c r="S39" s="30"/>
      <c r="T39" s="30"/>
      <c r="U39" s="31"/>
      <c r="V39" s="31"/>
      <c r="W39" s="31"/>
      <c r="X39" s="31"/>
      <c r="Y39" s="31"/>
      <c r="Z39" s="31"/>
    </row>
    <row r="40" spans="1:26" ht="38.25" x14ac:dyDescent="0.2">
      <c r="A40" s="40" t="s">
        <v>42</v>
      </c>
      <c r="B40" s="35">
        <v>0</v>
      </c>
      <c r="C40" s="35">
        <f t="shared" ref="C40:M40" si="8">SUM(B38/100*80+B40)</f>
        <v>40000</v>
      </c>
      <c r="D40" s="35">
        <f t="shared" si="8"/>
        <v>120000</v>
      </c>
      <c r="E40" s="35">
        <f t="shared" si="8"/>
        <v>240000</v>
      </c>
      <c r="F40" s="35">
        <f t="shared" si="8"/>
        <v>360000</v>
      </c>
      <c r="G40" s="35">
        <f t="shared" si="8"/>
        <v>480000</v>
      </c>
      <c r="H40" s="35">
        <f t="shared" si="8"/>
        <v>600000</v>
      </c>
      <c r="I40" s="35">
        <f t="shared" si="8"/>
        <v>760000</v>
      </c>
      <c r="J40" s="35">
        <f t="shared" si="8"/>
        <v>920000</v>
      </c>
      <c r="K40" s="35">
        <f t="shared" si="8"/>
        <v>1080000</v>
      </c>
      <c r="L40" s="35">
        <f t="shared" si="8"/>
        <v>1280000</v>
      </c>
      <c r="M40" s="36">
        <f t="shared" si="8"/>
        <v>1480000</v>
      </c>
      <c r="N40" s="1"/>
      <c r="O40" s="1"/>
      <c r="P40" s="1"/>
      <c r="Q40" s="1"/>
      <c r="R40" s="29"/>
      <c r="S40" s="30"/>
      <c r="T40" s="30"/>
      <c r="U40" s="31"/>
      <c r="V40" s="31"/>
      <c r="W40" s="31"/>
      <c r="X40" s="31"/>
      <c r="Y40" s="31"/>
      <c r="Z40" s="31"/>
    </row>
    <row r="41" spans="1:26" s="105" customFormat="1" ht="12.75" x14ac:dyDescent="0.2">
      <c r="A41" s="113" t="s">
        <v>43</v>
      </c>
      <c r="B41" s="114">
        <f>SUM(B38:B40)</f>
        <v>50010</v>
      </c>
      <c r="C41" s="114">
        <f t="shared" ref="C41:M41" si="9">C40+C38</f>
        <v>140000</v>
      </c>
      <c r="D41" s="114">
        <f t="shared" si="9"/>
        <v>270000</v>
      </c>
      <c r="E41" s="114">
        <f t="shared" si="9"/>
        <v>390000</v>
      </c>
      <c r="F41" s="114">
        <f t="shared" si="9"/>
        <v>510000</v>
      </c>
      <c r="G41" s="114">
        <f t="shared" si="9"/>
        <v>630000</v>
      </c>
      <c r="H41" s="114">
        <f t="shared" si="9"/>
        <v>800000</v>
      </c>
      <c r="I41" s="114">
        <f t="shared" si="9"/>
        <v>960000</v>
      </c>
      <c r="J41" s="114">
        <f t="shared" si="9"/>
        <v>1120000</v>
      </c>
      <c r="K41" s="114">
        <f t="shared" si="9"/>
        <v>1330000</v>
      </c>
      <c r="L41" s="114">
        <f t="shared" si="9"/>
        <v>1530000</v>
      </c>
      <c r="M41" s="115">
        <f t="shared" si="9"/>
        <v>1730000</v>
      </c>
      <c r="N41" s="101"/>
      <c r="O41" s="101"/>
      <c r="P41" s="101"/>
      <c r="Q41" s="101"/>
      <c r="R41" s="102"/>
      <c r="S41" s="103"/>
      <c r="T41" s="103"/>
      <c r="U41" s="104"/>
      <c r="V41" s="104"/>
      <c r="W41" s="104"/>
      <c r="X41" s="104"/>
      <c r="Y41" s="104"/>
      <c r="Z41" s="104"/>
    </row>
    <row r="42" spans="1:26" s="105" customFormat="1" ht="12.75" x14ac:dyDescent="0.2">
      <c r="A42" s="98" t="s">
        <v>44</v>
      </c>
      <c r="B42" s="116">
        <f t="shared" ref="B42:M42" si="10">SUM(B41-B31-D16)</f>
        <v>-192036</v>
      </c>
      <c r="C42" s="116">
        <f t="shared" si="10"/>
        <v>31000</v>
      </c>
      <c r="D42" s="116">
        <f t="shared" si="10"/>
        <v>143000</v>
      </c>
      <c r="E42" s="116">
        <f t="shared" si="10"/>
        <v>262000</v>
      </c>
      <c r="F42" s="116">
        <f t="shared" si="10"/>
        <v>394000</v>
      </c>
      <c r="G42" s="116">
        <f t="shared" si="10"/>
        <v>526000</v>
      </c>
      <c r="H42" s="116">
        <f t="shared" si="10"/>
        <v>697000</v>
      </c>
      <c r="I42" s="116">
        <f t="shared" si="10"/>
        <v>873000</v>
      </c>
      <c r="J42" s="116">
        <f t="shared" si="10"/>
        <v>1047000</v>
      </c>
      <c r="K42" s="116">
        <f t="shared" si="10"/>
        <v>1265000</v>
      </c>
      <c r="L42" s="116">
        <f t="shared" si="10"/>
        <v>1485000</v>
      </c>
      <c r="M42" s="116">
        <f t="shared" si="10"/>
        <v>1700000</v>
      </c>
      <c r="N42" s="108"/>
      <c r="O42" s="108"/>
      <c r="P42" s="108"/>
      <c r="Q42" s="108"/>
      <c r="R42" s="117"/>
      <c r="S42" s="118"/>
      <c r="T42" s="118"/>
      <c r="U42" s="119"/>
      <c r="V42" s="119"/>
      <c r="W42" s="119"/>
      <c r="X42" s="119"/>
      <c r="Y42" s="119"/>
      <c r="Z42" s="119"/>
    </row>
    <row r="43" spans="1:26" ht="12.7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43"/>
      <c r="S43" s="58"/>
      <c r="T43" s="58"/>
      <c r="U43" s="9"/>
      <c r="V43" s="9"/>
      <c r="W43" s="9"/>
      <c r="X43" s="9"/>
      <c r="Y43" s="9"/>
      <c r="Z43" s="9"/>
    </row>
    <row r="44" spans="1:26" ht="12.75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42"/>
      <c r="O44" s="42"/>
      <c r="P44" s="42"/>
      <c r="Q44" s="42"/>
      <c r="R44" s="43"/>
      <c r="S44" s="58"/>
      <c r="T44" s="58"/>
      <c r="U44" s="9"/>
      <c r="V44" s="9"/>
      <c r="W44" s="9"/>
      <c r="X44" s="9"/>
      <c r="Y44" s="9"/>
      <c r="Z44" s="9"/>
    </row>
    <row r="45" spans="1:26" s="126" customFormat="1" ht="21.75" customHeight="1" x14ac:dyDescent="0.2">
      <c r="A45" s="150" t="s">
        <v>54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20"/>
      <c r="O45" s="121"/>
      <c r="P45" s="121"/>
      <c r="Q45" s="121"/>
      <c r="R45" s="122"/>
      <c r="S45" s="123"/>
      <c r="T45" s="123"/>
      <c r="U45" s="124"/>
      <c r="V45" s="124"/>
      <c r="W45" s="124"/>
      <c r="X45" s="124"/>
      <c r="Y45" s="125"/>
      <c r="Z45" s="125"/>
    </row>
    <row r="46" spans="1:26" s="105" customFormat="1" ht="36" customHeight="1" x14ac:dyDescent="0.2">
      <c r="A46" s="128" t="s">
        <v>55</v>
      </c>
      <c r="B46" s="127" t="s">
        <v>66</v>
      </c>
      <c r="C46" s="160">
        <v>2</v>
      </c>
      <c r="D46" s="160">
        <v>3</v>
      </c>
      <c r="E46" s="160">
        <v>4</v>
      </c>
      <c r="F46" s="160">
        <v>5</v>
      </c>
      <c r="G46" s="160">
        <v>6</v>
      </c>
      <c r="H46" s="160">
        <v>7</v>
      </c>
      <c r="I46" s="160">
        <v>8</v>
      </c>
      <c r="J46" s="160">
        <v>9</v>
      </c>
      <c r="K46" s="160">
        <v>10</v>
      </c>
      <c r="L46" s="160">
        <v>11</v>
      </c>
      <c r="M46" s="160">
        <v>12</v>
      </c>
      <c r="N46" s="108"/>
      <c r="O46" s="109"/>
      <c r="P46" s="109"/>
      <c r="Q46" s="109"/>
      <c r="R46" s="110"/>
      <c r="S46" s="111"/>
      <c r="T46" s="111"/>
      <c r="U46" s="112"/>
      <c r="V46" s="112"/>
      <c r="W46" s="112"/>
      <c r="X46" s="112"/>
      <c r="Y46" s="104"/>
      <c r="Z46" s="104"/>
    </row>
    <row r="47" spans="1:26" s="105" customFormat="1" ht="30" customHeight="1" x14ac:dyDescent="0.2">
      <c r="A47" s="100" t="s">
        <v>56</v>
      </c>
      <c r="B47" s="129">
        <f>SUM(B42)</f>
        <v>-192036</v>
      </c>
      <c r="C47" s="116">
        <f t="shared" ref="C47:M47" si="11">SUM(C41-C31)</f>
        <v>31000</v>
      </c>
      <c r="D47" s="129">
        <f t="shared" si="11"/>
        <v>143000</v>
      </c>
      <c r="E47" s="129">
        <f t="shared" si="11"/>
        <v>262000</v>
      </c>
      <c r="F47" s="129">
        <f t="shared" si="11"/>
        <v>394000</v>
      </c>
      <c r="G47" s="129">
        <f t="shared" si="11"/>
        <v>526000</v>
      </c>
      <c r="H47" s="129">
        <f t="shared" si="11"/>
        <v>697000</v>
      </c>
      <c r="I47" s="129">
        <f t="shared" si="11"/>
        <v>873000</v>
      </c>
      <c r="J47" s="129">
        <f t="shared" si="11"/>
        <v>1047000</v>
      </c>
      <c r="K47" s="129">
        <f t="shared" si="11"/>
        <v>1265000</v>
      </c>
      <c r="L47" s="129">
        <f t="shared" si="11"/>
        <v>1485000</v>
      </c>
      <c r="M47" s="129">
        <f t="shared" si="11"/>
        <v>1700000</v>
      </c>
      <c r="N47" s="108"/>
      <c r="O47" s="109"/>
      <c r="P47" s="109"/>
      <c r="Q47" s="109"/>
      <c r="R47" s="110"/>
      <c r="S47" s="111"/>
      <c r="T47" s="111"/>
      <c r="U47" s="112"/>
      <c r="V47" s="112"/>
      <c r="W47" s="112"/>
      <c r="X47" s="112"/>
      <c r="Y47" s="104"/>
      <c r="Z47" s="104"/>
    </row>
    <row r="48" spans="1:26" s="105" customFormat="1" ht="21" customHeight="1" x14ac:dyDescent="0.2">
      <c r="A48" s="130"/>
      <c r="B48" s="131"/>
      <c r="C48" s="132" t="s">
        <v>57</v>
      </c>
      <c r="D48" s="133"/>
      <c r="E48" s="131"/>
      <c r="F48" s="130"/>
      <c r="G48" s="133"/>
      <c r="H48" s="133"/>
      <c r="I48" s="133"/>
      <c r="J48" s="133"/>
      <c r="K48" s="133"/>
      <c r="L48" s="133"/>
      <c r="M48" s="131"/>
      <c r="N48" s="108"/>
      <c r="O48" s="109"/>
      <c r="P48" s="109"/>
      <c r="Q48" s="109"/>
      <c r="R48" s="110"/>
      <c r="S48" s="111"/>
      <c r="T48" s="111"/>
      <c r="U48" s="112"/>
      <c r="V48" s="112"/>
      <c r="W48" s="112"/>
      <c r="X48" s="112"/>
      <c r="Y48" s="104"/>
      <c r="Z48" s="104"/>
    </row>
    <row r="49" spans="1:26" s="105" customFormat="1" ht="12.75" customHeight="1" x14ac:dyDescent="0.2">
      <c r="A49" s="106" t="s">
        <v>58</v>
      </c>
      <c r="B49" s="106">
        <f>SUM(B47)</f>
        <v>-192036</v>
      </c>
      <c r="C49" s="106">
        <f t="shared" ref="C49:M49" si="12">SUM(B49+C47)</f>
        <v>-161036</v>
      </c>
      <c r="D49" s="106">
        <f t="shared" si="12"/>
        <v>-18036</v>
      </c>
      <c r="E49" s="107">
        <f t="shared" si="12"/>
        <v>243964</v>
      </c>
      <c r="F49" s="106">
        <f t="shared" si="12"/>
        <v>637964</v>
      </c>
      <c r="G49" s="106">
        <f t="shared" si="12"/>
        <v>1163964</v>
      </c>
      <c r="H49" s="106">
        <f t="shared" si="12"/>
        <v>1860964</v>
      </c>
      <c r="I49" s="106">
        <f t="shared" si="12"/>
        <v>2733964</v>
      </c>
      <c r="J49" s="106">
        <f t="shared" si="12"/>
        <v>3780964</v>
      </c>
      <c r="K49" s="106">
        <f t="shared" si="12"/>
        <v>5045964</v>
      </c>
      <c r="L49" s="106">
        <f t="shared" si="12"/>
        <v>6530964</v>
      </c>
      <c r="M49" s="106">
        <f t="shared" si="12"/>
        <v>8230964</v>
      </c>
      <c r="N49" s="108"/>
      <c r="O49" s="109"/>
      <c r="P49" s="109"/>
      <c r="Q49" s="109"/>
      <c r="R49" s="110"/>
      <c r="S49" s="111"/>
      <c r="T49" s="111"/>
      <c r="U49" s="112"/>
      <c r="V49" s="112"/>
      <c r="W49" s="112"/>
      <c r="X49" s="112"/>
      <c r="Y49" s="104"/>
      <c r="Z49" s="104"/>
    </row>
    <row r="50" spans="1:26" s="105" customFormat="1" ht="12.75" customHeight="1" x14ac:dyDescent="0.2">
      <c r="A50" s="134"/>
      <c r="B50" s="106"/>
      <c r="C50" s="106"/>
      <c r="D50" s="135"/>
      <c r="E50" s="136" t="s">
        <v>59</v>
      </c>
      <c r="F50" s="106"/>
      <c r="G50" s="106"/>
      <c r="H50" s="106"/>
      <c r="I50" s="137"/>
      <c r="J50" s="137"/>
      <c r="K50" s="137"/>
      <c r="L50" s="137"/>
      <c r="M50" s="137"/>
      <c r="N50" s="101"/>
      <c r="O50" s="138"/>
      <c r="P50" s="138"/>
      <c r="Q50" s="138"/>
      <c r="R50" s="110"/>
      <c r="S50" s="111"/>
      <c r="T50" s="111"/>
      <c r="U50" s="112"/>
      <c r="V50" s="112"/>
      <c r="W50" s="112"/>
      <c r="X50" s="112"/>
      <c r="Y50" s="104"/>
      <c r="Z50" s="104"/>
    </row>
    <row r="51" spans="1:26" ht="12.75" customHeight="1" x14ac:dyDescent="0.2">
      <c r="A51" s="60"/>
      <c r="B51" s="61"/>
      <c r="C51" s="61"/>
      <c r="D51" s="61"/>
      <c r="E51" s="61"/>
      <c r="F51" s="61"/>
      <c r="G51" s="61"/>
      <c r="H51" s="61"/>
      <c r="I51" s="62"/>
      <c r="J51" s="62"/>
      <c r="K51" s="62"/>
      <c r="L51" s="62"/>
      <c r="M51" s="63"/>
      <c r="N51" s="4"/>
      <c r="O51" s="5"/>
      <c r="P51" s="5"/>
      <c r="Q51" s="5"/>
      <c r="R51" s="6"/>
      <c r="S51" s="7"/>
      <c r="T51" s="7"/>
      <c r="U51" s="7"/>
      <c r="V51" s="7"/>
      <c r="W51" s="7"/>
      <c r="X51" s="7"/>
      <c r="Y51" s="58"/>
      <c r="Z51" s="58"/>
    </row>
    <row r="52" spans="1:26" s="105" customFormat="1" ht="12.75" customHeight="1" x14ac:dyDescent="0.2">
      <c r="A52" s="139" t="s">
        <v>60</v>
      </c>
      <c r="B52" s="140" t="s">
        <v>61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2"/>
      <c r="N52" s="101"/>
      <c r="O52" s="138"/>
      <c r="P52" s="138"/>
      <c r="Q52" s="138"/>
      <c r="R52" s="110"/>
      <c r="S52" s="111"/>
      <c r="T52" s="111"/>
      <c r="U52" s="112"/>
      <c r="V52" s="112"/>
      <c r="W52" s="112"/>
      <c r="X52" s="112"/>
      <c r="Y52" s="104"/>
      <c r="Z52" s="104"/>
    </row>
    <row r="53" spans="1:26" s="105" customFormat="1" ht="12.75" customHeight="1" x14ac:dyDescent="0.2">
      <c r="A53" s="139" t="s">
        <v>62</v>
      </c>
      <c r="B53" s="143" t="s">
        <v>63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5"/>
      <c r="N53" s="101"/>
      <c r="O53" s="138"/>
      <c r="P53" s="138"/>
      <c r="Q53" s="138"/>
      <c r="R53" s="110"/>
      <c r="S53" s="111"/>
      <c r="T53" s="111"/>
      <c r="U53" s="112"/>
      <c r="V53" s="112"/>
      <c r="W53" s="112"/>
      <c r="X53" s="112"/>
      <c r="Y53" s="104"/>
      <c r="Z53" s="104"/>
    </row>
    <row r="54" spans="1:26" s="105" customFormat="1" ht="15" customHeight="1" x14ac:dyDescent="0.2">
      <c r="A54" s="146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9"/>
      <c r="N54" s="101"/>
      <c r="O54" s="138"/>
      <c r="P54" s="138"/>
      <c r="Q54" s="138"/>
      <c r="R54" s="110"/>
      <c r="S54" s="111"/>
      <c r="T54" s="111"/>
      <c r="U54" s="112"/>
      <c r="V54" s="112"/>
      <c r="W54" s="112"/>
      <c r="X54" s="112"/>
      <c r="Y54" s="104"/>
      <c r="Z54" s="104"/>
    </row>
    <row r="55" spans="1:26" s="105" customFormat="1" ht="12.75" customHeight="1" x14ac:dyDescent="0.2">
      <c r="A55" s="139" t="s">
        <v>64</v>
      </c>
      <c r="B55" s="140" t="s">
        <v>65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2"/>
      <c r="N55" s="101"/>
      <c r="O55" s="138"/>
      <c r="P55" s="138"/>
      <c r="Q55" s="138"/>
      <c r="R55" s="110"/>
      <c r="S55" s="111"/>
      <c r="T55" s="111"/>
      <c r="U55" s="112"/>
      <c r="V55" s="112"/>
      <c r="W55" s="112"/>
      <c r="X55" s="112"/>
      <c r="Y55" s="104"/>
      <c r="Z55" s="104"/>
    </row>
    <row r="56" spans="1:26" ht="12.75" customHeight="1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5"/>
      <c r="M56" s="66"/>
      <c r="N56" s="4"/>
      <c r="O56" s="5"/>
      <c r="P56" s="5"/>
      <c r="Q56" s="5"/>
      <c r="R56" s="6"/>
      <c r="S56" s="7"/>
      <c r="T56" s="7"/>
      <c r="U56" s="8"/>
      <c r="V56" s="8"/>
      <c r="W56" s="8"/>
      <c r="X56" s="8"/>
      <c r="Y56" s="9"/>
      <c r="Z56" s="9"/>
    </row>
    <row r="57" spans="1:26" ht="12.75" customHeight="1" x14ac:dyDescent="0.2">
      <c r="A57" s="67"/>
      <c r="B57" s="68"/>
      <c r="C57" s="69"/>
      <c r="D57" s="69"/>
      <c r="E57" s="69"/>
      <c r="F57" s="69"/>
      <c r="G57" s="69"/>
      <c r="H57" s="69"/>
      <c r="I57" s="69"/>
      <c r="J57" s="69"/>
      <c r="K57" s="70"/>
      <c r="L57" s="69"/>
      <c r="M57" s="71"/>
      <c r="N57" s="4"/>
      <c r="O57" s="5"/>
      <c r="P57" s="5"/>
      <c r="Q57" s="5"/>
      <c r="R57" s="6"/>
      <c r="S57" s="7"/>
      <c r="T57" s="7"/>
      <c r="U57" s="8"/>
      <c r="V57" s="8"/>
      <c r="W57" s="8"/>
      <c r="X57" s="8"/>
      <c r="Y57" s="9"/>
      <c r="Z57" s="9"/>
    </row>
    <row r="58" spans="1:26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3"/>
      <c r="M58" s="74"/>
      <c r="N58" s="4"/>
      <c r="O58" s="5"/>
      <c r="P58" s="5"/>
      <c r="Q58" s="5"/>
      <c r="R58" s="6"/>
      <c r="S58" s="7"/>
      <c r="T58" s="7"/>
      <c r="U58" s="8"/>
      <c r="V58" s="8"/>
      <c r="W58" s="8"/>
      <c r="X58" s="8"/>
      <c r="Y58" s="9"/>
      <c r="Z58" s="9"/>
    </row>
    <row r="59" spans="1:26" ht="12.75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6"/>
      <c r="M59" s="77"/>
      <c r="N59" s="5"/>
      <c r="O59" s="5"/>
      <c r="P59" s="5"/>
      <c r="Q59" s="5"/>
      <c r="R59" s="6"/>
      <c r="S59" s="7"/>
      <c r="T59" s="7"/>
      <c r="U59" s="8"/>
      <c r="V59" s="8"/>
      <c r="W59" s="8"/>
      <c r="X59" s="8"/>
      <c r="Y59" s="9"/>
      <c r="Z59" s="9"/>
    </row>
    <row r="60" spans="1:26" ht="12.75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6"/>
      <c r="M60" s="77"/>
      <c r="N60" s="5"/>
      <c r="O60" s="5"/>
      <c r="P60" s="5"/>
      <c r="Q60" s="5"/>
      <c r="R60" s="6"/>
      <c r="S60" s="7"/>
      <c r="T60" s="7"/>
      <c r="U60" s="8"/>
      <c r="V60" s="8"/>
      <c r="W60" s="8"/>
      <c r="X60" s="8"/>
      <c r="Y60" s="9"/>
      <c r="Z60" s="9"/>
    </row>
    <row r="61" spans="1:26" ht="12.75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6"/>
      <c r="M61" s="77"/>
      <c r="N61" s="5"/>
      <c r="O61" s="5"/>
      <c r="P61" s="5"/>
      <c r="Q61" s="5"/>
      <c r="R61" s="6"/>
      <c r="S61" s="7"/>
      <c r="T61" s="7"/>
      <c r="U61" s="8"/>
      <c r="V61" s="8"/>
      <c r="W61" s="8"/>
      <c r="X61" s="8"/>
      <c r="Y61" s="9"/>
      <c r="Z61" s="9"/>
    </row>
    <row r="62" spans="1:26" ht="12.75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6"/>
      <c r="M62" s="77"/>
      <c r="N62" s="5"/>
      <c r="O62" s="5"/>
      <c r="P62" s="5"/>
      <c r="Q62" s="5"/>
      <c r="R62" s="6"/>
      <c r="S62" s="7"/>
      <c r="T62" s="7"/>
      <c r="U62" s="8"/>
      <c r="V62" s="8"/>
      <c r="W62" s="8"/>
      <c r="X62" s="8"/>
      <c r="Y62" s="9"/>
      <c r="Z62" s="9"/>
    </row>
    <row r="63" spans="1:26" ht="12.75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6"/>
      <c r="M63" s="77"/>
      <c r="N63" s="5"/>
      <c r="O63" s="5"/>
      <c r="P63" s="5"/>
      <c r="Q63" s="5"/>
      <c r="R63" s="6"/>
      <c r="S63" s="7"/>
      <c r="T63" s="7"/>
      <c r="U63" s="8"/>
      <c r="V63" s="8"/>
      <c r="W63" s="8"/>
      <c r="X63" s="8"/>
      <c r="Y63" s="9"/>
      <c r="Z63" s="9"/>
    </row>
    <row r="64" spans="1:26" ht="12.75" customHeigh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6"/>
      <c r="M64" s="77"/>
      <c r="N64" s="5"/>
      <c r="O64" s="5"/>
      <c r="P64" s="5"/>
      <c r="Q64" s="5"/>
      <c r="R64" s="6"/>
      <c r="S64" s="7"/>
      <c r="T64" s="7"/>
      <c r="U64" s="8"/>
      <c r="V64" s="8"/>
      <c r="W64" s="8"/>
      <c r="X64" s="8"/>
      <c r="Y64" s="9"/>
      <c r="Z64" s="9"/>
    </row>
    <row r="65" spans="1:26" ht="12.75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6"/>
      <c r="M65" s="77"/>
      <c r="N65" s="5"/>
      <c r="O65" s="5"/>
      <c r="P65" s="5"/>
      <c r="Q65" s="5"/>
      <c r="R65" s="6"/>
      <c r="S65" s="7"/>
      <c r="T65" s="7"/>
      <c r="U65" s="8"/>
      <c r="V65" s="8"/>
      <c r="W65" s="8"/>
      <c r="X65" s="8"/>
      <c r="Y65" s="9"/>
      <c r="Z65" s="9"/>
    </row>
    <row r="66" spans="1:26" ht="12.75" customHeigh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6"/>
      <c r="M66" s="77"/>
      <c r="N66" s="5"/>
      <c r="O66" s="5"/>
      <c r="P66" s="5"/>
      <c r="Q66" s="5"/>
      <c r="R66" s="6"/>
      <c r="S66" s="7"/>
      <c r="T66" s="7"/>
      <c r="U66" s="8"/>
      <c r="V66" s="8"/>
      <c r="W66" s="8"/>
      <c r="X66" s="8"/>
      <c r="Y66" s="9"/>
      <c r="Z66" s="9"/>
    </row>
    <row r="67" spans="1:26" ht="12.75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6"/>
      <c r="M67" s="77"/>
      <c r="N67" s="5"/>
      <c r="O67" s="5"/>
      <c r="P67" s="5"/>
      <c r="Q67" s="5"/>
      <c r="R67" s="6"/>
      <c r="S67" s="7"/>
      <c r="T67" s="7"/>
      <c r="U67" s="8"/>
      <c r="V67" s="8"/>
      <c r="W67" s="8"/>
      <c r="X67" s="8"/>
      <c r="Y67" s="9"/>
      <c r="Z67" s="9"/>
    </row>
    <row r="68" spans="1:26" ht="12.75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6"/>
      <c r="M68" s="77"/>
      <c r="N68" s="5"/>
      <c r="O68" s="5"/>
      <c r="P68" s="5"/>
      <c r="Q68" s="5"/>
      <c r="R68" s="6"/>
      <c r="S68" s="7"/>
      <c r="T68" s="7"/>
      <c r="U68" s="8"/>
      <c r="V68" s="8"/>
      <c r="W68" s="8"/>
      <c r="X68" s="8"/>
      <c r="Y68" s="9"/>
      <c r="Z68" s="9"/>
    </row>
    <row r="69" spans="1:26" ht="12.75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6"/>
      <c r="M69" s="77"/>
      <c r="N69" s="5"/>
      <c r="O69" s="5"/>
      <c r="P69" s="5"/>
      <c r="Q69" s="5"/>
      <c r="R69" s="6"/>
      <c r="S69" s="7"/>
      <c r="T69" s="7"/>
      <c r="U69" s="8"/>
      <c r="V69" s="8"/>
      <c r="W69" s="8"/>
      <c r="X69" s="8"/>
      <c r="Y69" s="9"/>
      <c r="Z69" s="9"/>
    </row>
    <row r="70" spans="1:26" ht="12.75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6"/>
      <c r="M70" s="77"/>
      <c r="N70" s="5"/>
      <c r="O70" s="5"/>
      <c r="P70" s="5"/>
      <c r="Q70" s="5"/>
      <c r="R70" s="6"/>
      <c r="S70" s="7"/>
      <c r="T70" s="7"/>
      <c r="U70" s="8"/>
      <c r="V70" s="8"/>
      <c r="W70" s="8"/>
      <c r="X70" s="8"/>
      <c r="Y70" s="9"/>
      <c r="Z70" s="9"/>
    </row>
    <row r="71" spans="1:26" ht="12.75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6"/>
      <c r="M71" s="77"/>
      <c r="N71" s="5"/>
      <c r="O71" s="5"/>
      <c r="P71" s="5"/>
      <c r="Q71" s="5"/>
      <c r="R71" s="6"/>
      <c r="S71" s="7"/>
      <c r="T71" s="7"/>
      <c r="U71" s="8"/>
      <c r="V71" s="8"/>
      <c r="W71" s="8"/>
      <c r="X71" s="8"/>
      <c r="Y71" s="9"/>
      <c r="Z71" s="9"/>
    </row>
    <row r="72" spans="1:26" ht="12.75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6"/>
      <c r="M72" s="77"/>
      <c r="N72" s="5"/>
      <c r="O72" s="5"/>
      <c r="P72" s="5"/>
      <c r="Q72" s="5"/>
      <c r="R72" s="6"/>
      <c r="S72" s="7"/>
      <c r="T72" s="7"/>
      <c r="U72" s="8"/>
      <c r="V72" s="8"/>
      <c r="W72" s="8"/>
      <c r="X72" s="8"/>
      <c r="Y72" s="9"/>
      <c r="Z72" s="9"/>
    </row>
    <row r="73" spans="1:26" ht="12.75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6"/>
      <c r="M73" s="77"/>
      <c r="N73" s="5"/>
      <c r="O73" s="5"/>
      <c r="P73" s="5"/>
      <c r="Q73" s="5"/>
      <c r="R73" s="6"/>
      <c r="S73" s="7"/>
      <c r="T73" s="7"/>
      <c r="U73" s="8"/>
      <c r="V73" s="8"/>
      <c r="W73" s="8"/>
      <c r="X73" s="8"/>
      <c r="Y73" s="9"/>
      <c r="Z73" s="9"/>
    </row>
    <row r="74" spans="1:26" ht="12.75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6"/>
      <c r="M74" s="77"/>
      <c r="N74" s="5"/>
      <c r="O74" s="5"/>
      <c r="P74" s="5"/>
      <c r="Q74" s="5"/>
      <c r="R74" s="6"/>
      <c r="S74" s="7"/>
      <c r="T74" s="7"/>
      <c r="U74" s="8"/>
      <c r="V74" s="8"/>
      <c r="W74" s="8"/>
      <c r="X74" s="8"/>
      <c r="Y74" s="9"/>
      <c r="Z74" s="9"/>
    </row>
    <row r="75" spans="1:26" ht="12.75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6"/>
      <c r="M75" s="77"/>
      <c r="N75" s="5"/>
      <c r="O75" s="5"/>
      <c r="P75" s="5"/>
      <c r="Q75" s="5"/>
      <c r="R75" s="6"/>
      <c r="S75" s="7"/>
      <c r="T75" s="7"/>
      <c r="U75" s="8"/>
      <c r="V75" s="8"/>
      <c r="W75" s="8"/>
      <c r="X75" s="8"/>
      <c r="Y75" s="9"/>
      <c r="Z75" s="9"/>
    </row>
    <row r="76" spans="1:26" ht="12.75" customHeigh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77"/>
      <c r="N76" s="5"/>
      <c r="O76" s="5"/>
      <c r="P76" s="5"/>
      <c r="Q76" s="5"/>
      <c r="R76" s="6"/>
      <c r="S76" s="7"/>
      <c r="T76" s="7"/>
      <c r="U76" s="8"/>
      <c r="V76" s="8"/>
      <c r="W76" s="8"/>
      <c r="X76" s="8"/>
      <c r="Y76" s="9"/>
      <c r="Z76" s="9"/>
    </row>
    <row r="77" spans="1:26" ht="12.75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6"/>
      <c r="M77" s="77"/>
      <c r="N77" s="5"/>
      <c r="O77" s="5"/>
      <c r="P77" s="5"/>
      <c r="Q77" s="5"/>
      <c r="R77" s="6"/>
      <c r="S77" s="7"/>
      <c r="T77" s="7"/>
      <c r="U77" s="8"/>
      <c r="V77" s="8"/>
      <c r="W77" s="8"/>
      <c r="X77" s="8"/>
      <c r="Y77" s="9"/>
      <c r="Z77" s="9"/>
    </row>
    <row r="78" spans="1:26" ht="12.75" customHeigh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6"/>
      <c r="M78" s="77"/>
      <c r="N78" s="5"/>
      <c r="O78" s="5"/>
      <c r="P78" s="5"/>
      <c r="Q78" s="5"/>
      <c r="R78" s="8"/>
      <c r="S78" s="8"/>
      <c r="T78" s="8"/>
      <c r="U78" s="8"/>
      <c r="V78" s="8"/>
      <c r="W78" s="8"/>
      <c r="X78" s="8"/>
      <c r="Y78" s="9"/>
      <c r="Z78" s="9"/>
    </row>
    <row r="79" spans="1:26" ht="12.75" customHeigh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6"/>
      <c r="M79" s="77"/>
      <c r="N79" s="5"/>
      <c r="O79" s="5"/>
      <c r="P79" s="5"/>
      <c r="Q79" s="5"/>
      <c r="R79" s="8"/>
      <c r="S79" s="8"/>
      <c r="T79" s="8"/>
      <c r="U79" s="8"/>
      <c r="V79" s="8"/>
      <c r="W79" s="8"/>
      <c r="X79" s="8"/>
      <c r="Y79" s="9"/>
      <c r="Z79" s="9"/>
    </row>
    <row r="80" spans="1:26" ht="12.75" customHeight="1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6"/>
      <c r="M80" s="77"/>
      <c r="N80" s="5"/>
      <c r="O80" s="5"/>
      <c r="P80" s="5"/>
      <c r="Q80" s="5"/>
      <c r="R80" s="8"/>
      <c r="S80" s="8"/>
      <c r="T80" s="8"/>
      <c r="U80" s="8"/>
      <c r="V80" s="8"/>
      <c r="W80" s="8"/>
      <c r="X80" s="8"/>
      <c r="Y80" s="9"/>
      <c r="Z80" s="9"/>
    </row>
    <row r="81" spans="1:26" ht="12.75" customHeight="1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6"/>
      <c r="M81" s="77"/>
      <c r="N81" s="5"/>
      <c r="O81" s="5"/>
      <c r="P81" s="5"/>
      <c r="Q81" s="5"/>
      <c r="R81" s="8"/>
      <c r="S81" s="8"/>
      <c r="T81" s="8"/>
      <c r="U81" s="8"/>
      <c r="V81" s="8"/>
      <c r="W81" s="8"/>
      <c r="X81" s="8"/>
      <c r="Y81" s="9"/>
      <c r="Z81" s="9"/>
    </row>
    <row r="82" spans="1:26" ht="12.75" customHeight="1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6"/>
      <c r="M82" s="77"/>
      <c r="N82" s="5"/>
      <c r="O82" s="5"/>
      <c r="P82" s="5"/>
      <c r="Q82" s="5"/>
      <c r="R82" s="8"/>
      <c r="S82" s="8"/>
      <c r="T82" s="8"/>
      <c r="U82" s="8"/>
      <c r="V82" s="8"/>
      <c r="W82" s="8"/>
      <c r="X82" s="8"/>
      <c r="Y82" s="9"/>
      <c r="Z82" s="9"/>
    </row>
    <row r="83" spans="1:26" ht="12.75" customHeight="1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6"/>
      <c r="M83" s="77"/>
      <c r="N83" s="5"/>
      <c r="O83" s="5"/>
      <c r="P83" s="5"/>
      <c r="Q83" s="5"/>
      <c r="R83" s="8"/>
      <c r="S83" s="8"/>
      <c r="T83" s="8"/>
      <c r="U83" s="8"/>
      <c r="V83" s="8"/>
      <c r="W83" s="8"/>
      <c r="X83" s="8"/>
      <c r="Y83" s="9"/>
      <c r="Z83" s="9"/>
    </row>
    <row r="84" spans="1:26" ht="12.75" customHeight="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6"/>
      <c r="M84" s="77"/>
      <c r="N84" s="5"/>
      <c r="O84" s="5"/>
      <c r="P84" s="5"/>
      <c r="Q84" s="5"/>
      <c r="R84" s="8"/>
      <c r="S84" s="8"/>
      <c r="T84" s="8"/>
      <c r="U84" s="8"/>
      <c r="V84" s="8"/>
      <c r="W84" s="8"/>
      <c r="X84" s="8"/>
      <c r="Y84" s="9"/>
      <c r="Z84" s="9"/>
    </row>
    <row r="85" spans="1:26" ht="12.75" customHeight="1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6"/>
      <c r="M85" s="77"/>
      <c r="N85" s="5"/>
      <c r="O85" s="5"/>
      <c r="P85" s="5"/>
      <c r="Q85" s="5"/>
      <c r="R85" s="8"/>
      <c r="S85" s="8"/>
      <c r="T85" s="8"/>
      <c r="U85" s="8"/>
      <c r="V85" s="8"/>
      <c r="W85" s="8"/>
      <c r="X85" s="8"/>
      <c r="Y85" s="9"/>
      <c r="Z85" s="9"/>
    </row>
    <row r="86" spans="1:26" ht="12.75" customHeight="1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6"/>
      <c r="M86" s="77"/>
      <c r="N86" s="5"/>
      <c r="O86" s="5"/>
      <c r="P86" s="5"/>
      <c r="Q86" s="5"/>
      <c r="R86" s="8"/>
      <c r="S86" s="8"/>
      <c r="T86" s="8"/>
      <c r="U86" s="8"/>
      <c r="V86" s="8"/>
      <c r="W86" s="8"/>
      <c r="X86" s="8"/>
      <c r="Y86" s="9"/>
      <c r="Z86" s="9"/>
    </row>
    <row r="87" spans="1:26" ht="12.75" customHeight="1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6"/>
      <c r="M87" s="77"/>
      <c r="N87" s="5"/>
      <c r="O87" s="5"/>
      <c r="P87" s="5"/>
      <c r="Q87" s="5"/>
      <c r="R87" s="8"/>
      <c r="S87" s="8"/>
      <c r="T87" s="8"/>
      <c r="U87" s="8"/>
      <c r="V87" s="8"/>
      <c r="W87" s="8"/>
      <c r="X87" s="8"/>
      <c r="Y87" s="9"/>
      <c r="Z87" s="9"/>
    </row>
    <row r="88" spans="1:26" ht="12.75" customHeight="1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6"/>
      <c r="M88" s="77"/>
      <c r="N88" s="5"/>
      <c r="O88" s="5"/>
      <c r="P88" s="5"/>
      <c r="Q88" s="5"/>
      <c r="R88" s="8"/>
      <c r="S88" s="8"/>
      <c r="T88" s="8"/>
      <c r="U88" s="8"/>
      <c r="V88" s="8"/>
      <c r="W88" s="8"/>
      <c r="X88" s="8"/>
      <c r="Y88" s="9"/>
      <c r="Z88" s="9"/>
    </row>
    <row r="89" spans="1:26" ht="12.75" customHeight="1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6"/>
      <c r="M89" s="77"/>
      <c r="N89" s="5"/>
      <c r="O89" s="5"/>
      <c r="P89" s="5"/>
      <c r="Q89" s="5"/>
      <c r="R89" s="8"/>
      <c r="S89" s="8"/>
      <c r="T89" s="8"/>
      <c r="U89" s="8"/>
      <c r="V89" s="8"/>
      <c r="W89" s="8"/>
      <c r="X89" s="8"/>
      <c r="Y89" s="9"/>
      <c r="Z89" s="9"/>
    </row>
    <row r="90" spans="1:26" ht="12.75" customHeight="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6"/>
      <c r="M90" s="77"/>
      <c r="N90" s="5"/>
      <c r="O90" s="5"/>
      <c r="P90" s="5"/>
      <c r="Q90" s="5"/>
      <c r="R90" s="8"/>
      <c r="S90" s="8"/>
      <c r="T90" s="8"/>
      <c r="U90" s="8"/>
      <c r="V90" s="8"/>
      <c r="W90" s="8"/>
      <c r="X90" s="8"/>
      <c r="Y90" s="9"/>
      <c r="Z90" s="9"/>
    </row>
    <row r="91" spans="1:26" ht="12.75" customHeight="1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6"/>
      <c r="M91" s="77"/>
      <c r="N91" s="5"/>
      <c r="O91" s="5"/>
      <c r="P91" s="5"/>
      <c r="Q91" s="5"/>
      <c r="R91" s="8"/>
      <c r="S91" s="8"/>
      <c r="T91" s="8"/>
      <c r="U91" s="8"/>
      <c r="V91" s="8"/>
      <c r="W91" s="8"/>
      <c r="X91" s="8"/>
      <c r="Y91" s="9"/>
      <c r="Z91" s="9"/>
    </row>
    <row r="92" spans="1:26" ht="12.75" customHeight="1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6"/>
      <c r="M92" s="77"/>
      <c r="N92" s="5"/>
      <c r="O92" s="5"/>
      <c r="P92" s="5"/>
      <c r="Q92" s="5"/>
      <c r="R92" s="8"/>
      <c r="S92" s="8"/>
      <c r="T92" s="8"/>
      <c r="U92" s="8"/>
      <c r="V92" s="8"/>
      <c r="W92" s="8"/>
      <c r="X92" s="8"/>
      <c r="Y92" s="9"/>
      <c r="Z92" s="9"/>
    </row>
    <row r="93" spans="1:26" ht="12.75" customHeigh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6"/>
      <c r="M93" s="77"/>
      <c r="N93" s="5"/>
      <c r="O93" s="5"/>
      <c r="P93" s="5"/>
      <c r="Q93" s="5"/>
      <c r="R93" s="8"/>
      <c r="S93" s="8"/>
      <c r="T93" s="8"/>
      <c r="U93" s="8"/>
      <c r="V93" s="8"/>
      <c r="W93" s="8"/>
      <c r="X93" s="8"/>
      <c r="Y93" s="9"/>
      <c r="Z93" s="9"/>
    </row>
    <row r="94" spans="1:26" ht="12.75" customHeigh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6"/>
      <c r="M94" s="77"/>
      <c r="N94" s="5"/>
      <c r="O94" s="5"/>
      <c r="P94" s="5"/>
      <c r="Q94" s="5"/>
      <c r="R94" s="8"/>
      <c r="S94" s="8"/>
      <c r="T94" s="8"/>
      <c r="U94" s="8"/>
      <c r="V94" s="8"/>
      <c r="W94" s="8"/>
      <c r="X94" s="8"/>
      <c r="Y94" s="9"/>
      <c r="Z94" s="9"/>
    </row>
    <row r="95" spans="1:26" ht="12.75" customHeight="1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6"/>
      <c r="M95" s="77"/>
      <c r="N95" s="5"/>
      <c r="O95" s="5"/>
      <c r="P95" s="5"/>
      <c r="Q95" s="5"/>
      <c r="R95" s="8"/>
      <c r="S95" s="8"/>
      <c r="T95" s="8"/>
      <c r="U95" s="8"/>
      <c r="V95" s="8"/>
      <c r="W95" s="8"/>
      <c r="X95" s="8"/>
      <c r="Y95" s="9"/>
      <c r="Z95" s="9"/>
    </row>
    <row r="96" spans="1:26" ht="12.75" customHeight="1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6"/>
      <c r="M96" s="77"/>
      <c r="N96" s="5"/>
      <c r="O96" s="5"/>
      <c r="P96" s="5"/>
      <c r="Q96" s="5"/>
      <c r="R96" s="8"/>
      <c r="S96" s="8"/>
      <c r="T96" s="8"/>
      <c r="U96" s="8"/>
      <c r="V96" s="8"/>
      <c r="W96" s="8"/>
      <c r="X96" s="8"/>
      <c r="Y96" s="9"/>
      <c r="Z96" s="9"/>
    </row>
    <row r="97" spans="1:26" ht="12.75" customHeight="1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6"/>
      <c r="M97" s="77"/>
      <c r="N97" s="5"/>
      <c r="O97" s="5"/>
      <c r="P97" s="5"/>
      <c r="Q97" s="5"/>
      <c r="R97" s="8"/>
      <c r="S97" s="8"/>
      <c r="T97" s="8"/>
      <c r="U97" s="8"/>
      <c r="V97" s="8"/>
      <c r="W97" s="8"/>
      <c r="X97" s="8"/>
      <c r="Y97" s="9"/>
      <c r="Z97" s="9"/>
    </row>
    <row r="98" spans="1:26" ht="12.75" customHeight="1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6"/>
      <c r="M98" s="77"/>
      <c r="N98" s="5"/>
      <c r="O98" s="5"/>
      <c r="P98" s="5"/>
      <c r="Q98" s="5"/>
      <c r="R98" s="8"/>
      <c r="S98" s="8"/>
      <c r="T98" s="8"/>
      <c r="U98" s="8"/>
      <c r="V98" s="8"/>
      <c r="W98" s="8"/>
      <c r="X98" s="8"/>
      <c r="Y98" s="9"/>
      <c r="Z98" s="9"/>
    </row>
    <row r="99" spans="1:26" ht="12.75" customHeight="1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6"/>
      <c r="M99" s="77"/>
      <c r="N99" s="5"/>
      <c r="O99" s="5"/>
      <c r="P99" s="5"/>
      <c r="Q99" s="5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 customHeight="1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6"/>
      <c r="M100" s="77"/>
      <c r="N100" s="5"/>
      <c r="O100" s="5"/>
      <c r="P100" s="5"/>
      <c r="Q100" s="5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 customHeight="1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6"/>
      <c r="M101" s="77"/>
      <c r="N101" s="5"/>
      <c r="O101" s="5"/>
      <c r="P101" s="5"/>
      <c r="Q101" s="5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 customHeight="1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6"/>
      <c r="M102" s="77"/>
      <c r="N102" s="5"/>
      <c r="O102" s="5"/>
      <c r="P102" s="5"/>
      <c r="Q102" s="5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 customHeight="1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6"/>
      <c r="M103" s="77"/>
      <c r="N103" s="5"/>
      <c r="O103" s="5"/>
      <c r="P103" s="5"/>
      <c r="Q103" s="5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 customHeight="1" x14ac:dyDescent="0.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6"/>
      <c r="M104" s="77"/>
      <c r="N104" s="5"/>
      <c r="O104" s="5"/>
      <c r="P104" s="5"/>
      <c r="Q104" s="5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 customHeight="1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6"/>
      <c r="M105" s="77"/>
      <c r="N105" s="5"/>
      <c r="O105" s="5"/>
      <c r="P105" s="5"/>
      <c r="Q105" s="5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 customHeight="1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6"/>
      <c r="M106" s="77"/>
      <c r="N106" s="5"/>
      <c r="O106" s="5"/>
      <c r="P106" s="5"/>
      <c r="Q106" s="5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 customHeight="1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6"/>
      <c r="M107" s="77"/>
      <c r="N107" s="5"/>
      <c r="O107" s="5"/>
      <c r="P107" s="5"/>
      <c r="Q107" s="5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 customHeight="1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6"/>
      <c r="M108" s="77"/>
      <c r="N108" s="5"/>
      <c r="O108" s="5"/>
      <c r="P108" s="5"/>
      <c r="Q108" s="5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 customHeight="1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6"/>
      <c r="M109" s="77"/>
      <c r="N109" s="5"/>
      <c r="O109" s="5"/>
      <c r="P109" s="5"/>
      <c r="Q109" s="5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 customHeight="1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6"/>
      <c r="M110" s="77"/>
      <c r="N110" s="5"/>
      <c r="O110" s="5"/>
      <c r="P110" s="5"/>
      <c r="Q110" s="5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 customHeight="1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6"/>
      <c r="M111" s="77"/>
      <c r="N111" s="5"/>
      <c r="O111" s="5"/>
      <c r="P111" s="5"/>
      <c r="Q111" s="5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 customHeight="1" x14ac:dyDescent="0.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6"/>
      <c r="M112" s="77"/>
      <c r="N112" s="5"/>
      <c r="O112" s="5"/>
      <c r="P112" s="5"/>
      <c r="Q112" s="5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 customHeight="1" x14ac:dyDescent="0.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6"/>
      <c r="M113" s="77"/>
      <c r="N113" s="5"/>
      <c r="O113" s="5"/>
      <c r="P113" s="5"/>
      <c r="Q113" s="5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 customHeight="1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6"/>
      <c r="M114" s="77"/>
      <c r="N114" s="5"/>
      <c r="O114" s="5"/>
      <c r="P114" s="5"/>
      <c r="Q114" s="5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 customHeight="1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6"/>
      <c r="M115" s="77"/>
      <c r="N115" s="5"/>
      <c r="O115" s="5"/>
      <c r="P115" s="5"/>
      <c r="Q115" s="5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 customHeight="1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6"/>
      <c r="M116" s="77"/>
      <c r="N116" s="5"/>
      <c r="O116" s="5"/>
      <c r="P116" s="5"/>
      <c r="Q116" s="5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 customHeight="1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6"/>
      <c r="M117" s="77"/>
      <c r="N117" s="5"/>
      <c r="O117" s="5"/>
      <c r="P117" s="5"/>
      <c r="Q117" s="5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 customHeight="1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6"/>
      <c r="M118" s="77"/>
      <c r="N118" s="5"/>
      <c r="O118" s="5"/>
      <c r="P118" s="5"/>
      <c r="Q118" s="5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 customHeight="1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6"/>
      <c r="M119" s="77"/>
      <c r="N119" s="5"/>
      <c r="O119" s="5"/>
      <c r="P119" s="5"/>
      <c r="Q119" s="5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 customHeight="1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6"/>
      <c r="M120" s="77"/>
      <c r="N120" s="5"/>
      <c r="O120" s="5"/>
      <c r="P120" s="5"/>
      <c r="Q120" s="5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 customHeight="1" x14ac:dyDescent="0.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6"/>
      <c r="M121" s="77"/>
      <c r="N121" s="5"/>
      <c r="O121" s="5"/>
      <c r="P121" s="5"/>
      <c r="Q121" s="5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 customHeight="1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6"/>
      <c r="M122" s="77"/>
      <c r="N122" s="5"/>
      <c r="O122" s="5"/>
      <c r="P122" s="5"/>
      <c r="Q122" s="5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 customHeight="1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6"/>
      <c r="M123" s="77"/>
      <c r="N123" s="5"/>
      <c r="O123" s="5"/>
      <c r="P123" s="5"/>
      <c r="Q123" s="5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 customHeight="1" x14ac:dyDescent="0.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9"/>
      <c r="M124" s="79"/>
      <c r="N124" s="5"/>
      <c r="O124" s="5"/>
      <c r="P124" s="5"/>
      <c r="Q124" s="5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 customHeight="1" x14ac:dyDescent="0.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9"/>
      <c r="M125" s="79"/>
      <c r="N125" s="5"/>
      <c r="O125" s="5"/>
      <c r="P125" s="5"/>
      <c r="Q125" s="5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 customHeight="1" x14ac:dyDescent="0.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9"/>
      <c r="M126" s="79"/>
      <c r="N126" s="5"/>
      <c r="O126" s="5"/>
      <c r="P126" s="5"/>
      <c r="Q126" s="5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 customHeight="1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9"/>
      <c r="M127" s="79"/>
      <c r="N127" s="5"/>
      <c r="O127" s="5"/>
      <c r="P127" s="5"/>
      <c r="Q127" s="5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 customHeight="1" x14ac:dyDescent="0.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9"/>
      <c r="M128" s="79"/>
      <c r="N128" s="5"/>
      <c r="O128" s="5"/>
      <c r="P128" s="5"/>
      <c r="Q128" s="5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 customHeight="1" x14ac:dyDescent="0.2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9"/>
      <c r="M129" s="79"/>
      <c r="N129" s="5"/>
      <c r="O129" s="5"/>
      <c r="P129" s="5"/>
      <c r="Q129" s="5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 customHeight="1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9"/>
      <c r="M130" s="79"/>
      <c r="N130" s="5"/>
      <c r="O130" s="5"/>
      <c r="P130" s="5"/>
      <c r="Q130" s="5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 customHeight="1" x14ac:dyDescent="0.2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9"/>
      <c r="M131" s="79"/>
      <c r="N131" s="5"/>
      <c r="O131" s="5"/>
      <c r="P131" s="5"/>
      <c r="Q131" s="5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 customHeight="1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9"/>
      <c r="M132" s="79"/>
      <c r="N132" s="5"/>
      <c r="O132" s="5"/>
      <c r="P132" s="5"/>
      <c r="Q132" s="5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 customHeigh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9"/>
      <c r="M133" s="79"/>
      <c r="N133" s="5"/>
      <c r="O133" s="5"/>
      <c r="P133" s="5"/>
      <c r="Q133" s="5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 customHeight="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9"/>
      <c r="M134" s="79"/>
      <c r="N134" s="5"/>
      <c r="O134" s="5"/>
      <c r="P134" s="5"/>
      <c r="Q134" s="5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 customHeight="1" x14ac:dyDescent="0.2">
      <c r="A135" s="78"/>
      <c r="B135" s="78"/>
      <c r="C135" s="78"/>
      <c r="D135" s="79"/>
      <c r="E135" s="78"/>
      <c r="F135" s="78"/>
      <c r="G135" s="78"/>
      <c r="H135" s="78"/>
      <c r="I135" s="78"/>
      <c r="J135" s="78"/>
      <c r="K135" s="78"/>
      <c r="L135" s="79"/>
      <c r="M135" s="79"/>
      <c r="N135" s="5"/>
      <c r="O135" s="5"/>
      <c r="P135" s="5"/>
      <c r="Q135" s="5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 customHeight="1" x14ac:dyDescent="0.2">
      <c r="A136" s="78"/>
      <c r="B136" s="78"/>
      <c r="C136" s="78"/>
      <c r="D136" s="79"/>
      <c r="E136" s="78"/>
      <c r="F136" s="78"/>
      <c r="G136" s="78"/>
      <c r="H136" s="78"/>
      <c r="I136" s="78"/>
      <c r="J136" s="78"/>
      <c r="K136" s="78"/>
      <c r="L136" s="79"/>
      <c r="M136" s="79"/>
      <c r="N136" s="5"/>
      <c r="O136" s="5"/>
      <c r="P136" s="5"/>
      <c r="Q136" s="5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 customHeight="1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9"/>
      <c r="M137" s="79"/>
      <c r="N137" s="5"/>
      <c r="O137" s="5"/>
      <c r="P137" s="5"/>
      <c r="Q137" s="5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5.75" customHeight="1" x14ac:dyDescent="0.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5"/>
      <c r="O138" s="5"/>
      <c r="P138" s="5"/>
      <c r="Q138" s="5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 customHeight="1" x14ac:dyDescent="0.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5"/>
      <c r="O139" s="5"/>
      <c r="P139" s="5"/>
      <c r="Q139" s="5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 x14ac:dyDescent="0.2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1"/>
      <c r="O140" s="81"/>
      <c r="P140" s="81"/>
      <c r="Q140" s="81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 x14ac:dyDescent="0.2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1"/>
      <c r="O141" s="81"/>
      <c r="P141" s="81"/>
      <c r="Q141" s="81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 x14ac:dyDescent="0.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1"/>
      <c r="O142" s="81"/>
      <c r="P142" s="81"/>
      <c r="Q142" s="81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 x14ac:dyDescent="0.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1"/>
      <c r="O143" s="81"/>
      <c r="P143" s="81"/>
      <c r="Q143" s="81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1"/>
      <c r="O144" s="81"/>
      <c r="P144" s="81"/>
      <c r="Q144" s="81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1"/>
      <c r="O145" s="81"/>
      <c r="P145" s="81"/>
      <c r="Q145" s="81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 x14ac:dyDescent="0.2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1"/>
      <c r="O146" s="81"/>
      <c r="P146" s="81"/>
      <c r="Q146" s="81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 x14ac:dyDescent="0.2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1"/>
      <c r="O147" s="81"/>
      <c r="P147" s="81"/>
      <c r="Q147" s="81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 x14ac:dyDescent="0.2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1"/>
      <c r="O148" s="81"/>
      <c r="P148" s="81"/>
      <c r="Q148" s="81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 x14ac:dyDescent="0.2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1"/>
      <c r="O149" s="81"/>
      <c r="P149" s="81"/>
      <c r="Q149" s="81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 x14ac:dyDescent="0.2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1"/>
      <c r="O150" s="81"/>
      <c r="P150" s="81"/>
      <c r="Q150" s="81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 x14ac:dyDescent="0.2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1"/>
      <c r="O151" s="81"/>
      <c r="P151" s="81"/>
      <c r="Q151" s="81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 x14ac:dyDescent="0.2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1"/>
      <c r="O152" s="81"/>
      <c r="P152" s="81"/>
      <c r="Q152" s="81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 x14ac:dyDescent="0.2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1"/>
      <c r="O153" s="81"/>
      <c r="P153" s="81"/>
      <c r="Q153" s="81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 x14ac:dyDescent="0.2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1"/>
      <c r="O154" s="81"/>
      <c r="P154" s="81"/>
      <c r="Q154" s="81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 x14ac:dyDescent="0.2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1"/>
      <c r="O155" s="81"/>
      <c r="P155" s="81"/>
      <c r="Q155" s="81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 x14ac:dyDescent="0.2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1"/>
      <c r="O156" s="81"/>
      <c r="P156" s="81"/>
      <c r="Q156" s="81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 x14ac:dyDescent="0.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1"/>
      <c r="O157" s="81"/>
      <c r="P157" s="81"/>
      <c r="Q157" s="81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 x14ac:dyDescent="0.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1"/>
      <c r="O158" s="81"/>
      <c r="P158" s="81"/>
      <c r="Q158" s="81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 x14ac:dyDescent="0.2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1"/>
      <c r="O159" s="81"/>
      <c r="P159" s="81"/>
      <c r="Q159" s="81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 x14ac:dyDescent="0.2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1"/>
      <c r="O160" s="81"/>
      <c r="P160" s="81"/>
      <c r="Q160" s="81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 x14ac:dyDescent="0.2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1"/>
      <c r="O161" s="81"/>
      <c r="P161" s="81"/>
      <c r="Q161" s="81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 x14ac:dyDescent="0.2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1"/>
      <c r="O162" s="81"/>
      <c r="P162" s="81"/>
      <c r="Q162" s="81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 x14ac:dyDescent="0.2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1"/>
      <c r="O163" s="81"/>
      <c r="P163" s="81"/>
      <c r="Q163" s="81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 x14ac:dyDescent="0.2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1"/>
      <c r="O164" s="81"/>
      <c r="P164" s="81"/>
      <c r="Q164" s="81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 x14ac:dyDescent="0.2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1"/>
      <c r="O165" s="81"/>
      <c r="P165" s="81"/>
      <c r="Q165" s="81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 x14ac:dyDescent="0.2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1"/>
      <c r="O166" s="81"/>
      <c r="P166" s="81"/>
      <c r="Q166" s="81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 x14ac:dyDescent="0.2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1"/>
      <c r="O167" s="81"/>
      <c r="P167" s="81"/>
      <c r="Q167" s="81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1"/>
      <c r="O168" s="81"/>
      <c r="P168" s="81"/>
      <c r="Q168" s="81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 x14ac:dyDescent="0.2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1"/>
      <c r="O169" s="81"/>
      <c r="P169" s="81"/>
      <c r="Q169" s="81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 x14ac:dyDescent="0.2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1"/>
      <c r="O170" s="81"/>
      <c r="P170" s="81"/>
      <c r="Q170" s="81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 x14ac:dyDescent="0.2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1"/>
      <c r="O171" s="81"/>
      <c r="P171" s="81"/>
      <c r="Q171" s="81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 x14ac:dyDescent="0.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1"/>
      <c r="O172" s="81"/>
      <c r="P172" s="81"/>
      <c r="Q172" s="81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 x14ac:dyDescent="0.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1"/>
      <c r="O173" s="81"/>
      <c r="P173" s="81"/>
      <c r="Q173" s="81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 x14ac:dyDescent="0.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1"/>
      <c r="O174" s="81"/>
      <c r="P174" s="81"/>
      <c r="Q174" s="81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 x14ac:dyDescent="0.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1"/>
      <c r="O175" s="81"/>
      <c r="P175" s="81"/>
      <c r="Q175" s="81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 x14ac:dyDescent="0.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1"/>
      <c r="O176" s="81"/>
      <c r="P176" s="81"/>
      <c r="Q176" s="81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 x14ac:dyDescent="0.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1"/>
      <c r="O177" s="81"/>
      <c r="P177" s="81"/>
      <c r="Q177" s="81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 x14ac:dyDescent="0.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1"/>
      <c r="O178" s="81"/>
      <c r="P178" s="81"/>
      <c r="Q178" s="81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 x14ac:dyDescent="0.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1"/>
      <c r="O179" s="81"/>
      <c r="P179" s="81"/>
      <c r="Q179" s="81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 x14ac:dyDescent="0.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1"/>
      <c r="O180" s="81"/>
      <c r="P180" s="81"/>
      <c r="Q180" s="81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 x14ac:dyDescent="0.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1"/>
      <c r="O181" s="81"/>
      <c r="P181" s="81"/>
      <c r="Q181" s="81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 x14ac:dyDescent="0.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1"/>
      <c r="O182" s="81"/>
      <c r="P182" s="81"/>
      <c r="Q182" s="81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 x14ac:dyDescent="0.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1"/>
      <c r="O183" s="81"/>
      <c r="P183" s="81"/>
      <c r="Q183" s="81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 x14ac:dyDescent="0.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1"/>
      <c r="O184" s="81"/>
      <c r="P184" s="81"/>
      <c r="Q184" s="81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 x14ac:dyDescent="0.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1"/>
      <c r="O185" s="81"/>
      <c r="P185" s="81"/>
      <c r="Q185" s="81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 x14ac:dyDescent="0.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1"/>
      <c r="O186" s="81"/>
      <c r="P186" s="81"/>
      <c r="Q186" s="81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 x14ac:dyDescent="0.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1"/>
      <c r="O187" s="81"/>
      <c r="P187" s="81"/>
      <c r="Q187" s="81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 x14ac:dyDescent="0.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1"/>
      <c r="O188" s="81"/>
      <c r="P188" s="81"/>
      <c r="Q188" s="81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 x14ac:dyDescent="0.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1"/>
      <c r="O189" s="81"/>
      <c r="P189" s="81"/>
      <c r="Q189" s="81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 x14ac:dyDescent="0.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1"/>
      <c r="O190" s="81"/>
      <c r="P190" s="81"/>
      <c r="Q190" s="81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 x14ac:dyDescent="0.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1"/>
      <c r="O191" s="81"/>
      <c r="P191" s="81"/>
      <c r="Q191" s="81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 x14ac:dyDescent="0.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1"/>
      <c r="O192" s="81"/>
      <c r="P192" s="81"/>
      <c r="Q192" s="81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 x14ac:dyDescent="0.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1"/>
      <c r="O193" s="81"/>
      <c r="P193" s="81"/>
      <c r="Q193" s="81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 x14ac:dyDescent="0.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1"/>
      <c r="O194" s="81"/>
      <c r="P194" s="81"/>
      <c r="Q194" s="81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 x14ac:dyDescent="0.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1"/>
      <c r="O195" s="81"/>
      <c r="P195" s="81"/>
      <c r="Q195" s="81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 x14ac:dyDescent="0.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1"/>
      <c r="O196" s="81"/>
      <c r="P196" s="81"/>
      <c r="Q196" s="81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 x14ac:dyDescent="0.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1"/>
      <c r="O197" s="81"/>
      <c r="P197" s="81"/>
      <c r="Q197" s="81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 x14ac:dyDescent="0.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1"/>
      <c r="O198" s="81"/>
      <c r="P198" s="81"/>
      <c r="Q198" s="81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 x14ac:dyDescent="0.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1"/>
      <c r="O199" s="81"/>
      <c r="P199" s="81"/>
      <c r="Q199" s="81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 x14ac:dyDescent="0.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1"/>
      <c r="O200" s="81"/>
      <c r="P200" s="81"/>
      <c r="Q200" s="81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 x14ac:dyDescent="0.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1"/>
      <c r="O201" s="81"/>
      <c r="P201" s="81"/>
      <c r="Q201" s="81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 x14ac:dyDescent="0.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1"/>
      <c r="O202" s="81"/>
      <c r="P202" s="81"/>
      <c r="Q202" s="81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 x14ac:dyDescent="0.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1"/>
      <c r="O203" s="81"/>
      <c r="P203" s="81"/>
      <c r="Q203" s="81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1"/>
      <c r="O204" s="81"/>
      <c r="P204" s="81"/>
      <c r="Q204" s="81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 x14ac:dyDescent="0.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1"/>
      <c r="O205" s="81"/>
      <c r="P205" s="81"/>
      <c r="Q205" s="81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 x14ac:dyDescent="0.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1"/>
      <c r="O206" s="81"/>
      <c r="P206" s="81"/>
      <c r="Q206" s="81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 x14ac:dyDescent="0.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1"/>
      <c r="O207" s="81"/>
      <c r="P207" s="81"/>
      <c r="Q207" s="81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 x14ac:dyDescent="0.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1"/>
      <c r="O208" s="81"/>
      <c r="P208" s="81"/>
      <c r="Q208" s="81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 x14ac:dyDescent="0.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1"/>
      <c r="O209" s="81"/>
      <c r="P209" s="81"/>
      <c r="Q209" s="81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 x14ac:dyDescent="0.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1"/>
      <c r="O210" s="81"/>
      <c r="P210" s="81"/>
      <c r="Q210" s="81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 x14ac:dyDescent="0.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1"/>
      <c r="O211" s="81"/>
      <c r="P211" s="81"/>
      <c r="Q211" s="81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1"/>
      <c r="O212" s="81"/>
      <c r="P212" s="81"/>
      <c r="Q212" s="81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1"/>
      <c r="O213" s="81"/>
      <c r="P213" s="81"/>
      <c r="Q213" s="81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1"/>
      <c r="O214" s="81"/>
      <c r="P214" s="81"/>
      <c r="Q214" s="81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1"/>
      <c r="O215" s="81"/>
      <c r="P215" s="81"/>
      <c r="Q215" s="81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1"/>
      <c r="O216" s="81"/>
      <c r="P216" s="81"/>
      <c r="Q216" s="81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1"/>
      <c r="O217" s="81"/>
      <c r="P217" s="81"/>
      <c r="Q217" s="81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1"/>
      <c r="O218" s="81"/>
      <c r="P218" s="81"/>
      <c r="Q218" s="81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1"/>
      <c r="O219" s="81"/>
      <c r="P219" s="81"/>
      <c r="Q219" s="81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1"/>
      <c r="O220" s="81"/>
      <c r="P220" s="81"/>
      <c r="Q220" s="81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1"/>
      <c r="O221" s="81"/>
      <c r="P221" s="81"/>
      <c r="Q221" s="81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1"/>
      <c r="O222" s="81"/>
      <c r="P222" s="81"/>
      <c r="Q222" s="81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1"/>
      <c r="O223" s="81"/>
      <c r="P223" s="81"/>
      <c r="Q223" s="81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1"/>
      <c r="O224" s="81"/>
      <c r="P224" s="81"/>
      <c r="Q224" s="81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1"/>
      <c r="O225" s="81"/>
      <c r="P225" s="81"/>
      <c r="Q225" s="81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1"/>
      <c r="O226" s="81"/>
      <c r="P226" s="81"/>
      <c r="Q226" s="81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1"/>
      <c r="O227" s="81"/>
      <c r="P227" s="81"/>
      <c r="Q227" s="81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1"/>
      <c r="O228" s="81"/>
      <c r="P228" s="81"/>
      <c r="Q228" s="81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1"/>
      <c r="O229" s="81"/>
      <c r="P229" s="81"/>
      <c r="Q229" s="81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1"/>
      <c r="O230" s="81"/>
      <c r="P230" s="81"/>
      <c r="Q230" s="81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1"/>
      <c r="O231" s="81"/>
      <c r="P231" s="81"/>
      <c r="Q231" s="81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1"/>
      <c r="O232" s="81"/>
      <c r="P232" s="81"/>
      <c r="Q232" s="81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1"/>
      <c r="O233" s="81"/>
      <c r="P233" s="81"/>
      <c r="Q233" s="81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1"/>
      <c r="O234" s="81"/>
      <c r="P234" s="81"/>
      <c r="Q234" s="81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1"/>
      <c r="O235" s="81"/>
      <c r="P235" s="81"/>
      <c r="Q235" s="81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1"/>
      <c r="O236" s="81"/>
      <c r="P236" s="81"/>
      <c r="Q236" s="81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1"/>
      <c r="O237" s="81"/>
      <c r="P237" s="81"/>
      <c r="Q237" s="81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1"/>
      <c r="O238" s="81"/>
      <c r="P238" s="81"/>
      <c r="Q238" s="81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1"/>
      <c r="O239" s="81"/>
      <c r="P239" s="81"/>
      <c r="Q239" s="81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1"/>
      <c r="O240" s="81"/>
      <c r="P240" s="81"/>
      <c r="Q240" s="81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1"/>
      <c r="O241" s="81"/>
      <c r="P241" s="81"/>
      <c r="Q241" s="81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1"/>
      <c r="O242" s="81"/>
      <c r="P242" s="81"/>
      <c r="Q242" s="81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1"/>
      <c r="O243" s="81"/>
      <c r="P243" s="81"/>
      <c r="Q243" s="81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1"/>
      <c r="O244" s="81"/>
      <c r="P244" s="81"/>
      <c r="Q244" s="81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1"/>
      <c r="O245" s="81"/>
      <c r="P245" s="81"/>
      <c r="Q245" s="81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1"/>
      <c r="O246" s="81"/>
      <c r="P246" s="81"/>
      <c r="Q246" s="81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1"/>
      <c r="O247" s="81"/>
      <c r="P247" s="81"/>
      <c r="Q247" s="81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1"/>
      <c r="O248" s="81"/>
      <c r="P248" s="81"/>
      <c r="Q248" s="81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1"/>
      <c r="O249" s="81"/>
      <c r="P249" s="81"/>
      <c r="Q249" s="81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1"/>
      <c r="O250" s="81"/>
      <c r="P250" s="81"/>
      <c r="Q250" s="81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1"/>
      <c r="O251" s="81"/>
      <c r="P251" s="81"/>
      <c r="Q251" s="81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1"/>
      <c r="O252" s="81"/>
      <c r="P252" s="81"/>
      <c r="Q252" s="81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1"/>
      <c r="O253" s="81"/>
      <c r="P253" s="81"/>
      <c r="Q253" s="81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1"/>
      <c r="O254" s="81"/>
      <c r="P254" s="81"/>
      <c r="Q254" s="81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1"/>
      <c r="O255" s="81"/>
      <c r="P255" s="81"/>
      <c r="Q255" s="81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1"/>
      <c r="O256" s="81"/>
      <c r="P256" s="81"/>
      <c r="Q256" s="81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1"/>
      <c r="O257" s="81"/>
      <c r="P257" s="81"/>
      <c r="Q257" s="81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1"/>
      <c r="O258" s="81"/>
      <c r="P258" s="81"/>
      <c r="Q258" s="81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1"/>
      <c r="O259" s="81"/>
      <c r="P259" s="81"/>
      <c r="Q259" s="81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1"/>
      <c r="O260" s="81"/>
      <c r="P260" s="81"/>
      <c r="Q260" s="81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1"/>
      <c r="O261" s="81"/>
      <c r="P261" s="81"/>
      <c r="Q261" s="81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1"/>
      <c r="O262" s="81"/>
      <c r="P262" s="81"/>
      <c r="Q262" s="81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1"/>
      <c r="O263" s="81"/>
      <c r="P263" s="81"/>
      <c r="Q263" s="81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1"/>
      <c r="O264" s="81"/>
      <c r="P264" s="81"/>
      <c r="Q264" s="81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1"/>
      <c r="O265" s="81"/>
      <c r="P265" s="81"/>
      <c r="Q265" s="81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1"/>
      <c r="O266" s="81"/>
      <c r="P266" s="81"/>
      <c r="Q266" s="81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1"/>
      <c r="O267" s="81"/>
      <c r="P267" s="81"/>
      <c r="Q267" s="81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1"/>
      <c r="O268" s="81"/>
      <c r="P268" s="81"/>
      <c r="Q268" s="81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1"/>
      <c r="O269" s="81"/>
      <c r="P269" s="81"/>
      <c r="Q269" s="81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1"/>
      <c r="O270" s="81"/>
      <c r="P270" s="81"/>
      <c r="Q270" s="81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1"/>
      <c r="O271" s="81"/>
      <c r="P271" s="81"/>
      <c r="Q271" s="81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1"/>
      <c r="O272" s="81"/>
      <c r="P272" s="81"/>
      <c r="Q272" s="81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1"/>
      <c r="O273" s="81"/>
      <c r="P273" s="81"/>
      <c r="Q273" s="81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1"/>
      <c r="O274" s="81"/>
      <c r="P274" s="81"/>
      <c r="Q274" s="81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1"/>
      <c r="O275" s="81"/>
      <c r="P275" s="81"/>
      <c r="Q275" s="81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1"/>
      <c r="O276" s="81"/>
      <c r="P276" s="81"/>
      <c r="Q276" s="81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1"/>
      <c r="O277" s="81"/>
      <c r="P277" s="81"/>
      <c r="Q277" s="81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1"/>
      <c r="O278" s="81"/>
      <c r="P278" s="81"/>
      <c r="Q278" s="81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1"/>
      <c r="O279" s="81"/>
      <c r="P279" s="81"/>
      <c r="Q279" s="81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1"/>
      <c r="O280" s="81"/>
      <c r="P280" s="81"/>
      <c r="Q280" s="81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1"/>
      <c r="O281" s="81"/>
      <c r="P281" s="81"/>
      <c r="Q281" s="81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1"/>
      <c r="O282" s="81"/>
      <c r="P282" s="81"/>
      <c r="Q282" s="81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1"/>
      <c r="O283" s="81"/>
      <c r="P283" s="81"/>
      <c r="Q283" s="81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1"/>
      <c r="O284" s="81"/>
      <c r="P284" s="81"/>
      <c r="Q284" s="81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1"/>
      <c r="O285" s="81"/>
      <c r="P285" s="81"/>
      <c r="Q285" s="81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1"/>
      <c r="O286" s="81"/>
      <c r="P286" s="81"/>
      <c r="Q286" s="81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1"/>
      <c r="O287" s="81"/>
      <c r="P287" s="81"/>
      <c r="Q287" s="81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1"/>
      <c r="O288" s="81"/>
      <c r="P288" s="81"/>
      <c r="Q288" s="81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1"/>
      <c r="O289" s="81"/>
      <c r="P289" s="81"/>
      <c r="Q289" s="81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1"/>
      <c r="O290" s="81"/>
      <c r="P290" s="81"/>
      <c r="Q290" s="81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1"/>
      <c r="O291" s="81"/>
      <c r="P291" s="81"/>
      <c r="Q291" s="81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1"/>
      <c r="O292" s="81"/>
      <c r="P292" s="81"/>
      <c r="Q292" s="81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1"/>
      <c r="O293" s="81"/>
      <c r="P293" s="81"/>
      <c r="Q293" s="81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1"/>
      <c r="O294" s="81"/>
      <c r="P294" s="81"/>
      <c r="Q294" s="81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1"/>
      <c r="O295" s="81"/>
      <c r="P295" s="81"/>
      <c r="Q295" s="81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1"/>
      <c r="O296" s="81"/>
      <c r="P296" s="81"/>
      <c r="Q296" s="81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1"/>
      <c r="O297" s="81"/>
      <c r="P297" s="81"/>
      <c r="Q297" s="81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1"/>
      <c r="O298" s="81"/>
      <c r="P298" s="81"/>
      <c r="Q298" s="81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1"/>
      <c r="O299" s="81"/>
      <c r="P299" s="81"/>
      <c r="Q299" s="81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1"/>
      <c r="O300" s="81"/>
      <c r="P300" s="81"/>
      <c r="Q300" s="81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1"/>
      <c r="O301" s="81"/>
      <c r="P301" s="81"/>
      <c r="Q301" s="81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1"/>
      <c r="O302" s="81"/>
      <c r="P302" s="81"/>
      <c r="Q302" s="81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1"/>
      <c r="O303" s="81"/>
      <c r="P303" s="81"/>
      <c r="Q303" s="81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1"/>
      <c r="O304" s="81"/>
      <c r="P304" s="81"/>
      <c r="Q304" s="81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1"/>
      <c r="O305" s="81"/>
      <c r="P305" s="81"/>
      <c r="Q305" s="81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1"/>
      <c r="O306" s="81"/>
      <c r="P306" s="81"/>
      <c r="Q306" s="81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1"/>
      <c r="O307" s="81"/>
      <c r="P307" s="81"/>
      <c r="Q307" s="81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1"/>
      <c r="O308" s="81"/>
      <c r="P308" s="81"/>
      <c r="Q308" s="81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1"/>
      <c r="O309" s="81"/>
      <c r="P309" s="81"/>
      <c r="Q309" s="81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1"/>
      <c r="O310" s="81"/>
      <c r="P310" s="81"/>
      <c r="Q310" s="81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1"/>
      <c r="O311" s="81"/>
      <c r="P311" s="81"/>
      <c r="Q311" s="81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1"/>
      <c r="O312" s="81"/>
      <c r="P312" s="81"/>
      <c r="Q312" s="81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1"/>
      <c r="O313" s="81"/>
      <c r="P313" s="81"/>
      <c r="Q313" s="81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1"/>
      <c r="O314" s="81"/>
      <c r="P314" s="81"/>
      <c r="Q314" s="81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1"/>
      <c r="O315" s="81"/>
      <c r="P315" s="81"/>
      <c r="Q315" s="81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1"/>
      <c r="O316" s="81"/>
      <c r="P316" s="81"/>
      <c r="Q316" s="81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1"/>
      <c r="O317" s="81"/>
      <c r="P317" s="81"/>
      <c r="Q317" s="81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1"/>
      <c r="O318" s="81"/>
      <c r="P318" s="81"/>
      <c r="Q318" s="81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1"/>
      <c r="O319" s="81"/>
      <c r="P319" s="81"/>
      <c r="Q319" s="81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1"/>
      <c r="O320" s="81"/>
      <c r="P320" s="81"/>
      <c r="Q320" s="81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1"/>
      <c r="O321" s="81"/>
      <c r="P321" s="81"/>
      <c r="Q321" s="81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1"/>
      <c r="O322" s="81"/>
      <c r="P322" s="81"/>
      <c r="Q322" s="81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1"/>
      <c r="O323" s="81"/>
      <c r="P323" s="81"/>
      <c r="Q323" s="81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1"/>
      <c r="O324" s="81"/>
      <c r="P324" s="81"/>
      <c r="Q324" s="81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1"/>
      <c r="O325" s="81"/>
      <c r="P325" s="81"/>
      <c r="Q325" s="81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1"/>
      <c r="O326" s="81"/>
      <c r="P326" s="81"/>
      <c r="Q326" s="81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1"/>
      <c r="O327" s="81"/>
      <c r="P327" s="81"/>
      <c r="Q327" s="81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1"/>
      <c r="O328" s="81"/>
      <c r="P328" s="81"/>
      <c r="Q328" s="81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1"/>
      <c r="O329" s="81"/>
      <c r="P329" s="81"/>
      <c r="Q329" s="81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1"/>
      <c r="O330" s="81"/>
      <c r="P330" s="81"/>
      <c r="Q330" s="81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1"/>
      <c r="O331" s="81"/>
      <c r="P331" s="81"/>
      <c r="Q331" s="81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1"/>
      <c r="O332" s="81"/>
      <c r="P332" s="81"/>
      <c r="Q332" s="81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1"/>
      <c r="O333" s="81"/>
      <c r="P333" s="81"/>
      <c r="Q333" s="81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1"/>
      <c r="O334" s="81"/>
      <c r="P334" s="81"/>
      <c r="Q334" s="81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1"/>
      <c r="O335" s="81"/>
      <c r="P335" s="81"/>
      <c r="Q335" s="81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1"/>
      <c r="O336" s="81"/>
      <c r="P336" s="81"/>
      <c r="Q336" s="81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1"/>
      <c r="O337" s="81"/>
      <c r="P337" s="81"/>
      <c r="Q337" s="81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1"/>
      <c r="O338" s="81"/>
      <c r="P338" s="81"/>
      <c r="Q338" s="81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1"/>
      <c r="O339" s="81"/>
      <c r="P339" s="81"/>
      <c r="Q339" s="81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1"/>
      <c r="O340" s="81"/>
      <c r="P340" s="81"/>
      <c r="Q340" s="81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1"/>
      <c r="O341" s="81"/>
      <c r="P341" s="81"/>
      <c r="Q341" s="81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1"/>
      <c r="O342" s="81"/>
      <c r="P342" s="81"/>
      <c r="Q342" s="81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1"/>
      <c r="O343" s="81"/>
      <c r="P343" s="81"/>
      <c r="Q343" s="81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1"/>
      <c r="O344" s="81"/>
      <c r="P344" s="81"/>
      <c r="Q344" s="81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1"/>
      <c r="O345" s="81"/>
      <c r="P345" s="81"/>
      <c r="Q345" s="81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1"/>
      <c r="O346" s="81"/>
      <c r="P346" s="81"/>
      <c r="Q346" s="81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1"/>
      <c r="O347" s="81"/>
      <c r="P347" s="81"/>
      <c r="Q347" s="81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1"/>
      <c r="O348" s="81"/>
      <c r="P348" s="81"/>
      <c r="Q348" s="81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1"/>
      <c r="O349" s="81"/>
      <c r="P349" s="81"/>
      <c r="Q349" s="81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1"/>
      <c r="O350" s="81"/>
      <c r="P350" s="81"/>
      <c r="Q350" s="81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1"/>
      <c r="O351" s="81"/>
      <c r="P351" s="81"/>
      <c r="Q351" s="81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1"/>
      <c r="O352" s="81"/>
      <c r="P352" s="81"/>
      <c r="Q352" s="81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1"/>
      <c r="O353" s="81"/>
      <c r="P353" s="81"/>
      <c r="Q353" s="81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1"/>
      <c r="O354" s="81"/>
      <c r="P354" s="81"/>
      <c r="Q354" s="81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1"/>
      <c r="O355" s="81"/>
      <c r="P355" s="81"/>
      <c r="Q355" s="81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1"/>
      <c r="O356" s="81"/>
      <c r="P356" s="81"/>
      <c r="Q356" s="81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1"/>
      <c r="O357" s="81"/>
      <c r="P357" s="81"/>
      <c r="Q357" s="81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1"/>
      <c r="O358" s="81"/>
      <c r="P358" s="81"/>
      <c r="Q358" s="81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1"/>
      <c r="O359" s="81"/>
      <c r="P359" s="81"/>
      <c r="Q359" s="81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1"/>
      <c r="O360" s="81"/>
      <c r="P360" s="81"/>
      <c r="Q360" s="81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1"/>
      <c r="O361" s="81"/>
      <c r="P361" s="81"/>
      <c r="Q361" s="81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1"/>
      <c r="O362" s="81"/>
      <c r="P362" s="81"/>
      <c r="Q362" s="81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1"/>
      <c r="O363" s="81"/>
      <c r="P363" s="81"/>
      <c r="Q363" s="81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1"/>
      <c r="O364" s="81"/>
      <c r="P364" s="81"/>
      <c r="Q364" s="81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1"/>
      <c r="O365" s="81"/>
      <c r="P365" s="81"/>
      <c r="Q365" s="81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1"/>
      <c r="O366" s="81"/>
      <c r="P366" s="81"/>
      <c r="Q366" s="81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1"/>
      <c r="O367" s="81"/>
      <c r="P367" s="81"/>
      <c r="Q367" s="81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1"/>
      <c r="O368" s="81"/>
      <c r="P368" s="81"/>
      <c r="Q368" s="81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1"/>
      <c r="O369" s="81"/>
      <c r="P369" s="81"/>
      <c r="Q369" s="81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1"/>
      <c r="O370" s="81"/>
      <c r="P370" s="81"/>
      <c r="Q370" s="81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1"/>
      <c r="O371" s="81"/>
      <c r="P371" s="81"/>
      <c r="Q371" s="81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1"/>
      <c r="O372" s="81"/>
      <c r="P372" s="81"/>
      <c r="Q372" s="81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1"/>
      <c r="O373" s="81"/>
      <c r="P373" s="81"/>
      <c r="Q373" s="81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1"/>
      <c r="O374" s="81"/>
      <c r="P374" s="81"/>
      <c r="Q374" s="81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1"/>
      <c r="O375" s="81"/>
      <c r="P375" s="81"/>
      <c r="Q375" s="81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1"/>
      <c r="O376" s="81"/>
      <c r="P376" s="81"/>
      <c r="Q376" s="81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1"/>
      <c r="O377" s="81"/>
      <c r="P377" s="81"/>
      <c r="Q377" s="81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1"/>
      <c r="O378" s="81"/>
      <c r="P378" s="81"/>
      <c r="Q378" s="81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1"/>
      <c r="O379" s="81"/>
      <c r="P379" s="81"/>
      <c r="Q379" s="81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1"/>
      <c r="O380" s="81"/>
      <c r="P380" s="81"/>
      <c r="Q380" s="81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1"/>
      <c r="O381" s="81"/>
      <c r="P381" s="81"/>
      <c r="Q381" s="81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1"/>
      <c r="O382" s="81"/>
      <c r="P382" s="81"/>
      <c r="Q382" s="81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1"/>
      <c r="O383" s="81"/>
      <c r="P383" s="81"/>
      <c r="Q383" s="81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1"/>
      <c r="O384" s="81"/>
      <c r="P384" s="81"/>
      <c r="Q384" s="81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1"/>
      <c r="O385" s="81"/>
      <c r="P385" s="81"/>
      <c r="Q385" s="81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1"/>
      <c r="O386" s="81"/>
      <c r="P386" s="81"/>
      <c r="Q386" s="81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1"/>
      <c r="O387" s="81"/>
      <c r="P387" s="81"/>
      <c r="Q387" s="81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1"/>
      <c r="O388" s="81"/>
      <c r="P388" s="81"/>
      <c r="Q388" s="81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1"/>
      <c r="O389" s="81"/>
      <c r="P389" s="81"/>
      <c r="Q389" s="81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1"/>
      <c r="O390" s="81"/>
      <c r="P390" s="81"/>
      <c r="Q390" s="81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1"/>
      <c r="O391" s="81"/>
      <c r="P391" s="81"/>
      <c r="Q391" s="81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1"/>
      <c r="O392" s="81"/>
      <c r="P392" s="81"/>
      <c r="Q392" s="81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1"/>
      <c r="O393" s="81"/>
      <c r="P393" s="81"/>
      <c r="Q393" s="81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1"/>
      <c r="O394" s="81"/>
      <c r="P394" s="81"/>
      <c r="Q394" s="81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1"/>
      <c r="O395" s="81"/>
      <c r="P395" s="81"/>
      <c r="Q395" s="81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 x14ac:dyDescent="0.2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1"/>
      <c r="O396" s="81"/>
      <c r="P396" s="81"/>
      <c r="Q396" s="81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 x14ac:dyDescent="0.2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1"/>
      <c r="O397" s="81"/>
      <c r="P397" s="81"/>
      <c r="Q397" s="81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 x14ac:dyDescent="0.2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1"/>
      <c r="O398" s="81"/>
      <c r="P398" s="81"/>
      <c r="Q398" s="81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 x14ac:dyDescent="0.2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1"/>
      <c r="O399" s="81"/>
      <c r="P399" s="81"/>
      <c r="Q399" s="81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 x14ac:dyDescent="0.2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1"/>
      <c r="O400" s="81"/>
      <c r="P400" s="81"/>
      <c r="Q400" s="81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 x14ac:dyDescent="0.2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1"/>
      <c r="O401" s="81"/>
      <c r="P401" s="81"/>
      <c r="Q401" s="81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 x14ac:dyDescent="0.2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1"/>
      <c r="O402" s="81"/>
      <c r="P402" s="81"/>
      <c r="Q402" s="81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 x14ac:dyDescent="0.2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1"/>
      <c r="O403" s="81"/>
      <c r="P403" s="81"/>
      <c r="Q403" s="81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 x14ac:dyDescent="0.2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1"/>
      <c r="O404" s="81"/>
      <c r="P404" s="81"/>
      <c r="Q404" s="81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 x14ac:dyDescent="0.2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1"/>
      <c r="O405" s="81"/>
      <c r="P405" s="81"/>
      <c r="Q405" s="81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 x14ac:dyDescent="0.2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1"/>
      <c r="O406" s="81"/>
      <c r="P406" s="81"/>
      <c r="Q406" s="81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 x14ac:dyDescent="0.2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1"/>
      <c r="O407" s="81"/>
      <c r="P407" s="81"/>
      <c r="Q407" s="81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 x14ac:dyDescent="0.2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1"/>
      <c r="O408" s="81"/>
      <c r="P408" s="81"/>
      <c r="Q408" s="81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 x14ac:dyDescent="0.2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1"/>
      <c r="O409" s="81"/>
      <c r="P409" s="81"/>
      <c r="Q409" s="81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 x14ac:dyDescent="0.2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1"/>
      <c r="O410" s="81"/>
      <c r="P410" s="81"/>
      <c r="Q410" s="81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 x14ac:dyDescent="0.2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1"/>
      <c r="O411" s="81"/>
      <c r="P411" s="81"/>
      <c r="Q411" s="81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 x14ac:dyDescent="0.2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1"/>
      <c r="O412" s="81"/>
      <c r="P412" s="81"/>
      <c r="Q412" s="81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 x14ac:dyDescent="0.2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1"/>
      <c r="O413" s="81"/>
      <c r="P413" s="81"/>
      <c r="Q413" s="81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 x14ac:dyDescent="0.2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1"/>
      <c r="O414" s="81"/>
      <c r="P414" s="81"/>
      <c r="Q414" s="81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 x14ac:dyDescent="0.2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1"/>
      <c r="O415" s="81"/>
      <c r="P415" s="81"/>
      <c r="Q415" s="81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 x14ac:dyDescent="0.2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1"/>
      <c r="O416" s="81"/>
      <c r="P416" s="81"/>
      <c r="Q416" s="81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 x14ac:dyDescent="0.2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1"/>
      <c r="O417" s="81"/>
      <c r="P417" s="81"/>
      <c r="Q417" s="81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 x14ac:dyDescent="0.2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1"/>
      <c r="O418" s="81"/>
      <c r="P418" s="81"/>
      <c r="Q418" s="81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 x14ac:dyDescent="0.2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1"/>
      <c r="O419" s="81"/>
      <c r="P419" s="81"/>
      <c r="Q419" s="81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 x14ac:dyDescent="0.2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1"/>
      <c r="O420" s="81"/>
      <c r="P420" s="81"/>
      <c r="Q420" s="81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 x14ac:dyDescent="0.2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1"/>
      <c r="O421" s="81"/>
      <c r="P421" s="81"/>
      <c r="Q421" s="81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 x14ac:dyDescent="0.2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1"/>
      <c r="O422" s="81"/>
      <c r="P422" s="81"/>
      <c r="Q422" s="81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 x14ac:dyDescent="0.2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1"/>
      <c r="O423" s="81"/>
      <c r="P423" s="81"/>
      <c r="Q423" s="81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 x14ac:dyDescent="0.2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1"/>
      <c r="O424" s="81"/>
      <c r="P424" s="81"/>
      <c r="Q424" s="81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 x14ac:dyDescent="0.2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1"/>
      <c r="O425" s="81"/>
      <c r="P425" s="81"/>
      <c r="Q425" s="81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 x14ac:dyDescent="0.2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1"/>
      <c r="O426" s="81"/>
      <c r="P426" s="81"/>
      <c r="Q426" s="81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 x14ac:dyDescent="0.2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1"/>
      <c r="O427" s="81"/>
      <c r="P427" s="81"/>
      <c r="Q427" s="81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 x14ac:dyDescent="0.2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1"/>
      <c r="O428" s="81"/>
      <c r="P428" s="81"/>
      <c r="Q428" s="81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 x14ac:dyDescent="0.2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1"/>
      <c r="O429" s="81"/>
      <c r="P429" s="81"/>
      <c r="Q429" s="81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 x14ac:dyDescent="0.2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1"/>
      <c r="O430" s="81"/>
      <c r="P430" s="81"/>
      <c r="Q430" s="81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 x14ac:dyDescent="0.2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1"/>
      <c r="O431" s="81"/>
      <c r="P431" s="81"/>
      <c r="Q431" s="81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 x14ac:dyDescent="0.2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1"/>
      <c r="O432" s="81"/>
      <c r="P432" s="81"/>
      <c r="Q432" s="81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 x14ac:dyDescent="0.2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1"/>
      <c r="O433" s="81"/>
      <c r="P433" s="81"/>
      <c r="Q433" s="81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 x14ac:dyDescent="0.2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1"/>
      <c r="O434" s="81"/>
      <c r="P434" s="81"/>
      <c r="Q434" s="81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 x14ac:dyDescent="0.2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1"/>
      <c r="O435" s="81"/>
      <c r="P435" s="81"/>
      <c r="Q435" s="81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 x14ac:dyDescent="0.2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1"/>
      <c r="O436" s="81"/>
      <c r="P436" s="81"/>
      <c r="Q436" s="81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 x14ac:dyDescent="0.2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1"/>
      <c r="O437" s="81"/>
      <c r="P437" s="81"/>
      <c r="Q437" s="81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 x14ac:dyDescent="0.2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1"/>
      <c r="O438" s="81"/>
      <c r="P438" s="81"/>
      <c r="Q438" s="81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 x14ac:dyDescent="0.2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1"/>
      <c r="O439" s="81"/>
      <c r="P439" s="81"/>
      <c r="Q439" s="81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 x14ac:dyDescent="0.2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1"/>
      <c r="O440" s="81"/>
      <c r="P440" s="81"/>
      <c r="Q440" s="81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 x14ac:dyDescent="0.2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1"/>
      <c r="O441" s="81"/>
      <c r="P441" s="81"/>
      <c r="Q441" s="81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 x14ac:dyDescent="0.2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1"/>
      <c r="O442" s="81"/>
      <c r="P442" s="81"/>
      <c r="Q442" s="81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 x14ac:dyDescent="0.2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1"/>
      <c r="O443" s="81"/>
      <c r="P443" s="81"/>
      <c r="Q443" s="81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 x14ac:dyDescent="0.2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1"/>
      <c r="O444" s="81"/>
      <c r="P444" s="81"/>
      <c r="Q444" s="81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 x14ac:dyDescent="0.2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1"/>
      <c r="O445" s="81"/>
      <c r="P445" s="81"/>
      <c r="Q445" s="81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 x14ac:dyDescent="0.2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1"/>
      <c r="O446" s="81"/>
      <c r="P446" s="81"/>
      <c r="Q446" s="81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 x14ac:dyDescent="0.2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1"/>
      <c r="O447" s="81"/>
      <c r="P447" s="81"/>
      <c r="Q447" s="81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 x14ac:dyDescent="0.2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1"/>
      <c r="O448" s="81"/>
      <c r="P448" s="81"/>
      <c r="Q448" s="81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 x14ac:dyDescent="0.2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1"/>
      <c r="O449" s="81"/>
      <c r="P449" s="81"/>
      <c r="Q449" s="81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 x14ac:dyDescent="0.2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1"/>
      <c r="O450" s="81"/>
      <c r="P450" s="81"/>
      <c r="Q450" s="81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 x14ac:dyDescent="0.2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1"/>
      <c r="O451" s="81"/>
      <c r="P451" s="81"/>
      <c r="Q451" s="81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 x14ac:dyDescent="0.2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1"/>
      <c r="O452" s="81"/>
      <c r="P452" s="81"/>
      <c r="Q452" s="81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 x14ac:dyDescent="0.2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1"/>
      <c r="O453" s="81"/>
      <c r="P453" s="81"/>
      <c r="Q453" s="81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 x14ac:dyDescent="0.2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1"/>
      <c r="O454" s="81"/>
      <c r="P454" s="81"/>
      <c r="Q454" s="81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 x14ac:dyDescent="0.2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1"/>
      <c r="O455" s="81"/>
      <c r="P455" s="81"/>
      <c r="Q455" s="81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 x14ac:dyDescent="0.2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1"/>
      <c r="O456" s="81"/>
      <c r="P456" s="81"/>
      <c r="Q456" s="81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 x14ac:dyDescent="0.2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1"/>
      <c r="O457" s="81"/>
      <c r="P457" s="81"/>
      <c r="Q457" s="81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 x14ac:dyDescent="0.2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1"/>
      <c r="O458" s="81"/>
      <c r="P458" s="81"/>
      <c r="Q458" s="81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 x14ac:dyDescent="0.2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1"/>
      <c r="O459" s="81"/>
      <c r="P459" s="81"/>
      <c r="Q459" s="81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 x14ac:dyDescent="0.2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1"/>
      <c r="O460" s="81"/>
      <c r="P460" s="81"/>
      <c r="Q460" s="81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 x14ac:dyDescent="0.2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1"/>
      <c r="O461" s="81"/>
      <c r="P461" s="81"/>
      <c r="Q461" s="81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 x14ac:dyDescent="0.2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1"/>
      <c r="O462" s="81"/>
      <c r="P462" s="81"/>
      <c r="Q462" s="81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 x14ac:dyDescent="0.2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1"/>
      <c r="O463" s="81"/>
      <c r="P463" s="81"/>
      <c r="Q463" s="81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 x14ac:dyDescent="0.2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1"/>
      <c r="O464" s="81"/>
      <c r="P464" s="81"/>
      <c r="Q464" s="81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 x14ac:dyDescent="0.2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1"/>
      <c r="O465" s="81"/>
      <c r="P465" s="81"/>
      <c r="Q465" s="81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 x14ac:dyDescent="0.2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1"/>
      <c r="O466" s="81"/>
      <c r="P466" s="81"/>
      <c r="Q466" s="81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 x14ac:dyDescent="0.2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1"/>
      <c r="O467" s="81"/>
      <c r="P467" s="81"/>
      <c r="Q467" s="81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 x14ac:dyDescent="0.2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1"/>
      <c r="O468" s="81"/>
      <c r="P468" s="81"/>
      <c r="Q468" s="81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 x14ac:dyDescent="0.2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1"/>
      <c r="O469" s="81"/>
      <c r="P469" s="81"/>
      <c r="Q469" s="81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 x14ac:dyDescent="0.2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1"/>
      <c r="O470" s="81"/>
      <c r="P470" s="81"/>
      <c r="Q470" s="81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 x14ac:dyDescent="0.2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1"/>
      <c r="O471" s="81"/>
      <c r="P471" s="81"/>
      <c r="Q471" s="81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 x14ac:dyDescent="0.2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1"/>
      <c r="O472" s="81"/>
      <c r="P472" s="81"/>
      <c r="Q472" s="81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 x14ac:dyDescent="0.2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1"/>
      <c r="O473" s="81"/>
      <c r="P473" s="81"/>
      <c r="Q473" s="81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 x14ac:dyDescent="0.2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1"/>
      <c r="O474" s="81"/>
      <c r="P474" s="81"/>
      <c r="Q474" s="81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 x14ac:dyDescent="0.2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1"/>
      <c r="O475" s="81"/>
      <c r="P475" s="81"/>
      <c r="Q475" s="81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 x14ac:dyDescent="0.2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1"/>
      <c r="O476" s="81"/>
      <c r="P476" s="81"/>
      <c r="Q476" s="81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 x14ac:dyDescent="0.2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1"/>
      <c r="O477" s="81"/>
      <c r="P477" s="81"/>
      <c r="Q477" s="81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 x14ac:dyDescent="0.2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1"/>
      <c r="O478" s="81"/>
      <c r="P478" s="81"/>
      <c r="Q478" s="81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 x14ac:dyDescent="0.2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1"/>
      <c r="O479" s="81"/>
      <c r="P479" s="81"/>
      <c r="Q479" s="81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 x14ac:dyDescent="0.2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1"/>
      <c r="O480" s="81"/>
      <c r="P480" s="81"/>
      <c r="Q480" s="81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 x14ac:dyDescent="0.2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1"/>
      <c r="O481" s="81"/>
      <c r="P481" s="81"/>
      <c r="Q481" s="81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 x14ac:dyDescent="0.2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1"/>
      <c r="O482" s="81"/>
      <c r="P482" s="81"/>
      <c r="Q482" s="81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 x14ac:dyDescent="0.2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1"/>
      <c r="O483" s="81"/>
      <c r="P483" s="81"/>
      <c r="Q483" s="81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 x14ac:dyDescent="0.2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1"/>
      <c r="O484" s="81"/>
      <c r="P484" s="81"/>
      <c r="Q484" s="81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 x14ac:dyDescent="0.2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1"/>
      <c r="O485" s="81"/>
      <c r="P485" s="81"/>
      <c r="Q485" s="81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 x14ac:dyDescent="0.2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1"/>
      <c r="O486" s="81"/>
      <c r="P486" s="81"/>
      <c r="Q486" s="81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 x14ac:dyDescent="0.2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1"/>
      <c r="O487" s="81"/>
      <c r="P487" s="81"/>
      <c r="Q487" s="81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 x14ac:dyDescent="0.2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1"/>
      <c r="O488" s="81"/>
      <c r="P488" s="81"/>
      <c r="Q488" s="81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 x14ac:dyDescent="0.2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1"/>
      <c r="O489" s="81"/>
      <c r="P489" s="81"/>
      <c r="Q489" s="81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 x14ac:dyDescent="0.2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1"/>
      <c r="O490" s="81"/>
      <c r="P490" s="81"/>
      <c r="Q490" s="81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 x14ac:dyDescent="0.2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1"/>
      <c r="O491" s="81"/>
      <c r="P491" s="81"/>
      <c r="Q491" s="81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 x14ac:dyDescent="0.2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1"/>
      <c r="O492" s="81"/>
      <c r="P492" s="81"/>
      <c r="Q492" s="81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 x14ac:dyDescent="0.2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1"/>
      <c r="O493" s="81"/>
      <c r="P493" s="81"/>
      <c r="Q493" s="81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 x14ac:dyDescent="0.2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1"/>
      <c r="O494" s="81"/>
      <c r="P494" s="81"/>
      <c r="Q494" s="81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 x14ac:dyDescent="0.2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1"/>
      <c r="O495" s="81"/>
      <c r="P495" s="81"/>
      <c r="Q495" s="81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 x14ac:dyDescent="0.2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1"/>
      <c r="O496" s="81"/>
      <c r="P496" s="81"/>
      <c r="Q496" s="81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 x14ac:dyDescent="0.2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1"/>
      <c r="O497" s="81"/>
      <c r="P497" s="81"/>
      <c r="Q497" s="81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 x14ac:dyDescent="0.2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1"/>
      <c r="O498" s="81"/>
      <c r="P498" s="81"/>
      <c r="Q498" s="81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 x14ac:dyDescent="0.2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1"/>
      <c r="O499" s="81"/>
      <c r="P499" s="81"/>
      <c r="Q499" s="81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 x14ac:dyDescent="0.2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1"/>
      <c r="O500" s="81"/>
      <c r="P500" s="81"/>
      <c r="Q500" s="81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 x14ac:dyDescent="0.2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1"/>
      <c r="O501" s="81"/>
      <c r="P501" s="81"/>
      <c r="Q501" s="81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 x14ac:dyDescent="0.2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1"/>
      <c r="O502" s="81"/>
      <c r="P502" s="81"/>
      <c r="Q502" s="81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 x14ac:dyDescent="0.2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1"/>
      <c r="O503" s="81"/>
      <c r="P503" s="81"/>
      <c r="Q503" s="81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 x14ac:dyDescent="0.2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1"/>
      <c r="O504" s="81"/>
      <c r="P504" s="81"/>
      <c r="Q504" s="81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 x14ac:dyDescent="0.2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1"/>
      <c r="O505" s="81"/>
      <c r="P505" s="81"/>
      <c r="Q505" s="81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 x14ac:dyDescent="0.2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1"/>
      <c r="O506" s="81"/>
      <c r="P506" s="81"/>
      <c r="Q506" s="81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 x14ac:dyDescent="0.2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1"/>
      <c r="O507" s="81"/>
      <c r="P507" s="81"/>
      <c r="Q507" s="81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 x14ac:dyDescent="0.2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1"/>
      <c r="O508" s="81"/>
      <c r="P508" s="81"/>
      <c r="Q508" s="81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 x14ac:dyDescent="0.2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1"/>
      <c r="O509" s="81"/>
      <c r="P509" s="81"/>
      <c r="Q509" s="81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 x14ac:dyDescent="0.2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1"/>
      <c r="O510" s="81"/>
      <c r="P510" s="81"/>
      <c r="Q510" s="81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 x14ac:dyDescent="0.2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1"/>
      <c r="O511" s="81"/>
      <c r="P511" s="81"/>
      <c r="Q511" s="81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 x14ac:dyDescent="0.2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1"/>
      <c r="O512" s="81"/>
      <c r="P512" s="81"/>
      <c r="Q512" s="81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 x14ac:dyDescent="0.2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1"/>
      <c r="O513" s="81"/>
      <c r="P513" s="81"/>
      <c r="Q513" s="81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 x14ac:dyDescent="0.2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1"/>
      <c r="O514" s="81"/>
      <c r="P514" s="81"/>
      <c r="Q514" s="81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 x14ac:dyDescent="0.2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1"/>
      <c r="O515" s="81"/>
      <c r="P515" s="81"/>
      <c r="Q515" s="81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 x14ac:dyDescent="0.2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1"/>
      <c r="O516" s="81"/>
      <c r="P516" s="81"/>
      <c r="Q516" s="81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 x14ac:dyDescent="0.2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1"/>
      <c r="O517" s="81"/>
      <c r="P517" s="81"/>
      <c r="Q517" s="81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 x14ac:dyDescent="0.2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1"/>
      <c r="O518" s="81"/>
      <c r="P518" s="81"/>
      <c r="Q518" s="81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 x14ac:dyDescent="0.2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1"/>
      <c r="O519" s="81"/>
      <c r="P519" s="81"/>
      <c r="Q519" s="81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 x14ac:dyDescent="0.2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1"/>
      <c r="O520" s="81"/>
      <c r="P520" s="81"/>
      <c r="Q520" s="81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 x14ac:dyDescent="0.2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1"/>
      <c r="O521" s="81"/>
      <c r="P521" s="81"/>
      <c r="Q521" s="81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 x14ac:dyDescent="0.2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1"/>
      <c r="O522" s="81"/>
      <c r="P522" s="81"/>
      <c r="Q522" s="81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 x14ac:dyDescent="0.2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1"/>
      <c r="O523" s="81"/>
      <c r="P523" s="81"/>
      <c r="Q523" s="81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 x14ac:dyDescent="0.2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1"/>
      <c r="O524" s="81"/>
      <c r="P524" s="81"/>
      <c r="Q524" s="81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 x14ac:dyDescent="0.2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1"/>
      <c r="O525" s="81"/>
      <c r="P525" s="81"/>
      <c r="Q525" s="81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 x14ac:dyDescent="0.2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1"/>
      <c r="O526" s="81"/>
      <c r="P526" s="81"/>
      <c r="Q526" s="81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 x14ac:dyDescent="0.2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1"/>
      <c r="O527" s="81"/>
      <c r="P527" s="81"/>
      <c r="Q527" s="81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 x14ac:dyDescent="0.2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1"/>
      <c r="O528" s="81"/>
      <c r="P528" s="81"/>
      <c r="Q528" s="81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 x14ac:dyDescent="0.2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1"/>
      <c r="O529" s="81"/>
      <c r="P529" s="81"/>
      <c r="Q529" s="81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 x14ac:dyDescent="0.2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1"/>
      <c r="O530" s="81"/>
      <c r="P530" s="81"/>
      <c r="Q530" s="81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 x14ac:dyDescent="0.2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1"/>
      <c r="O531" s="81"/>
      <c r="P531" s="81"/>
      <c r="Q531" s="81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 x14ac:dyDescent="0.2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1"/>
      <c r="O532" s="81"/>
      <c r="P532" s="81"/>
      <c r="Q532" s="81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 x14ac:dyDescent="0.2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1"/>
      <c r="O533" s="81"/>
      <c r="P533" s="81"/>
      <c r="Q533" s="81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 x14ac:dyDescent="0.2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1"/>
      <c r="O534" s="81"/>
      <c r="P534" s="81"/>
      <c r="Q534" s="81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 x14ac:dyDescent="0.2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1"/>
      <c r="O535" s="81"/>
      <c r="P535" s="81"/>
      <c r="Q535" s="81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 x14ac:dyDescent="0.2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1"/>
      <c r="O536" s="81"/>
      <c r="P536" s="81"/>
      <c r="Q536" s="81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 x14ac:dyDescent="0.2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1"/>
      <c r="O537" s="81"/>
      <c r="P537" s="81"/>
      <c r="Q537" s="81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 x14ac:dyDescent="0.2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1"/>
      <c r="O538" s="81"/>
      <c r="P538" s="81"/>
      <c r="Q538" s="81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 x14ac:dyDescent="0.2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1"/>
      <c r="O539" s="81"/>
      <c r="P539" s="81"/>
      <c r="Q539" s="81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 x14ac:dyDescent="0.2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1"/>
      <c r="O540" s="81"/>
      <c r="P540" s="81"/>
      <c r="Q540" s="81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 x14ac:dyDescent="0.2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1"/>
      <c r="O541" s="81"/>
      <c r="P541" s="81"/>
      <c r="Q541" s="81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 x14ac:dyDescent="0.2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1"/>
      <c r="O542" s="81"/>
      <c r="P542" s="81"/>
      <c r="Q542" s="81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 x14ac:dyDescent="0.2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1"/>
      <c r="O543" s="81"/>
      <c r="P543" s="81"/>
      <c r="Q543" s="81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 x14ac:dyDescent="0.2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1"/>
      <c r="O544" s="81"/>
      <c r="P544" s="81"/>
      <c r="Q544" s="81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 x14ac:dyDescent="0.2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1"/>
      <c r="O545" s="81"/>
      <c r="P545" s="81"/>
      <c r="Q545" s="81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 x14ac:dyDescent="0.2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1"/>
      <c r="O546" s="81"/>
      <c r="P546" s="81"/>
      <c r="Q546" s="81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 x14ac:dyDescent="0.2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1"/>
      <c r="O547" s="81"/>
      <c r="P547" s="81"/>
      <c r="Q547" s="81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 x14ac:dyDescent="0.2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1"/>
      <c r="O548" s="81"/>
      <c r="P548" s="81"/>
      <c r="Q548" s="81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 x14ac:dyDescent="0.2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1"/>
      <c r="O549" s="81"/>
      <c r="P549" s="81"/>
      <c r="Q549" s="81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 x14ac:dyDescent="0.2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1"/>
      <c r="O550" s="81"/>
      <c r="P550" s="81"/>
      <c r="Q550" s="81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 x14ac:dyDescent="0.2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1"/>
      <c r="O551" s="81"/>
      <c r="P551" s="81"/>
      <c r="Q551" s="81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 x14ac:dyDescent="0.2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1"/>
      <c r="O552" s="81"/>
      <c r="P552" s="81"/>
      <c r="Q552" s="81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 x14ac:dyDescent="0.2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1"/>
      <c r="O553" s="81"/>
      <c r="P553" s="81"/>
      <c r="Q553" s="81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 x14ac:dyDescent="0.2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1"/>
      <c r="O554" s="81"/>
      <c r="P554" s="81"/>
      <c r="Q554" s="81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 x14ac:dyDescent="0.2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1"/>
      <c r="O555" s="81"/>
      <c r="P555" s="81"/>
      <c r="Q555" s="81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 x14ac:dyDescent="0.2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1"/>
      <c r="O556" s="81"/>
      <c r="P556" s="81"/>
      <c r="Q556" s="81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 x14ac:dyDescent="0.2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1"/>
      <c r="O557" s="81"/>
      <c r="P557" s="81"/>
      <c r="Q557" s="81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 x14ac:dyDescent="0.2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1"/>
      <c r="O558" s="81"/>
      <c r="P558" s="81"/>
      <c r="Q558" s="81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 x14ac:dyDescent="0.2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1"/>
      <c r="O559" s="81"/>
      <c r="P559" s="81"/>
      <c r="Q559" s="81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 x14ac:dyDescent="0.2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1"/>
      <c r="O560" s="81"/>
      <c r="P560" s="81"/>
      <c r="Q560" s="81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 x14ac:dyDescent="0.2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1"/>
      <c r="O561" s="81"/>
      <c r="P561" s="81"/>
      <c r="Q561" s="81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 x14ac:dyDescent="0.2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1"/>
      <c r="O562" s="81"/>
      <c r="P562" s="81"/>
      <c r="Q562" s="81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 x14ac:dyDescent="0.2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1"/>
      <c r="O563" s="81"/>
      <c r="P563" s="81"/>
      <c r="Q563" s="81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 x14ac:dyDescent="0.2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1"/>
      <c r="O564" s="81"/>
      <c r="P564" s="81"/>
      <c r="Q564" s="81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 x14ac:dyDescent="0.2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1"/>
      <c r="O565" s="81"/>
      <c r="P565" s="81"/>
      <c r="Q565" s="81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 x14ac:dyDescent="0.2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1"/>
      <c r="O566" s="81"/>
      <c r="P566" s="81"/>
      <c r="Q566" s="81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 x14ac:dyDescent="0.2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1"/>
      <c r="O567" s="81"/>
      <c r="P567" s="81"/>
      <c r="Q567" s="81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 x14ac:dyDescent="0.2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1"/>
      <c r="O568" s="81"/>
      <c r="P568" s="81"/>
      <c r="Q568" s="81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 x14ac:dyDescent="0.2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1"/>
      <c r="O569" s="81"/>
      <c r="P569" s="81"/>
      <c r="Q569" s="81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 x14ac:dyDescent="0.2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1"/>
      <c r="O570" s="81"/>
      <c r="P570" s="81"/>
      <c r="Q570" s="81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 x14ac:dyDescent="0.2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1"/>
      <c r="O571" s="81"/>
      <c r="P571" s="81"/>
      <c r="Q571" s="81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 x14ac:dyDescent="0.2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1"/>
      <c r="O572" s="81"/>
      <c r="P572" s="81"/>
      <c r="Q572" s="81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 x14ac:dyDescent="0.2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1"/>
      <c r="O573" s="81"/>
      <c r="P573" s="81"/>
      <c r="Q573" s="81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 x14ac:dyDescent="0.2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1"/>
      <c r="O574" s="81"/>
      <c r="P574" s="81"/>
      <c r="Q574" s="81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 x14ac:dyDescent="0.2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1"/>
      <c r="O575" s="81"/>
      <c r="P575" s="81"/>
      <c r="Q575" s="81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 x14ac:dyDescent="0.2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1"/>
      <c r="O576" s="81"/>
      <c r="P576" s="81"/>
      <c r="Q576" s="81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 x14ac:dyDescent="0.2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1"/>
      <c r="O577" s="81"/>
      <c r="P577" s="81"/>
      <c r="Q577" s="81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 x14ac:dyDescent="0.2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1"/>
      <c r="O578" s="81"/>
      <c r="P578" s="81"/>
      <c r="Q578" s="81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 x14ac:dyDescent="0.2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1"/>
      <c r="O579" s="81"/>
      <c r="P579" s="81"/>
      <c r="Q579" s="81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 x14ac:dyDescent="0.2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1"/>
      <c r="O580" s="81"/>
      <c r="P580" s="81"/>
      <c r="Q580" s="81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 x14ac:dyDescent="0.2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1"/>
      <c r="O581" s="81"/>
      <c r="P581" s="81"/>
      <c r="Q581" s="81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 x14ac:dyDescent="0.2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1"/>
      <c r="O582" s="81"/>
      <c r="P582" s="81"/>
      <c r="Q582" s="81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 x14ac:dyDescent="0.2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1"/>
      <c r="O583" s="81"/>
      <c r="P583" s="81"/>
      <c r="Q583" s="81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 x14ac:dyDescent="0.2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1"/>
      <c r="O584" s="81"/>
      <c r="P584" s="81"/>
      <c r="Q584" s="81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 x14ac:dyDescent="0.2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1"/>
      <c r="O585" s="81"/>
      <c r="P585" s="81"/>
      <c r="Q585" s="81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 x14ac:dyDescent="0.2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1"/>
      <c r="O586" s="81"/>
      <c r="P586" s="81"/>
      <c r="Q586" s="81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 x14ac:dyDescent="0.2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1"/>
      <c r="O587" s="81"/>
      <c r="P587" s="81"/>
      <c r="Q587" s="81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 x14ac:dyDescent="0.2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1"/>
      <c r="O588" s="81"/>
      <c r="P588" s="81"/>
      <c r="Q588" s="81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 x14ac:dyDescent="0.2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1"/>
      <c r="O589" s="81"/>
      <c r="P589" s="81"/>
      <c r="Q589" s="81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 x14ac:dyDescent="0.2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1"/>
      <c r="O590" s="81"/>
      <c r="P590" s="81"/>
      <c r="Q590" s="81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 x14ac:dyDescent="0.2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1"/>
      <c r="O591" s="81"/>
      <c r="P591" s="81"/>
      <c r="Q591" s="81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 x14ac:dyDescent="0.2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1"/>
      <c r="O592" s="81"/>
      <c r="P592" s="81"/>
      <c r="Q592" s="81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 x14ac:dyDescent="0.2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1"/>
      <c r="O593" s="81"/>
      <c r="P593" s="81"/>
      <c r="Q593" s="81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 x14ac:dyDescent="0.2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1"/>
      <c r="O594" s="81"/>
      <c r="P594" s="81"/>
      <c r="Q594" s="81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 x14ac:dyDescent="0.2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1"/>
      <c r="O595" s="81"/>
      <c r="P595" s="81"/>
      <c r="Q595" s="81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 x14ac:dyDescent="0.2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1"/>
      <c r="O596" s="81"/>
      <c r="P596" s="81"/>
      <c r="Q596" s="81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 x14ac:dyDescent="0.2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1"/>
      <c r="O597" s="81"/>
      <c r="P597" s="81"/>
      <c r="Q597" s="81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 x14ac:dyDescent="0.2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1"/>
      <c r="O598" s="81"/>
      <c r="P598" s="81"/>
      <c r="Q598" s="81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 x14ac:dyDescent="0.2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1"/>
      <c r="O599" s="81"/>
      <c r="P599" s="81"/>
      <c r="Q599" s="81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 x14ac:dyDescent="0.2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1"/>
      <c r="O600" s="81"/>
      <c r="P600" s="81"/>
      <c r="Q600" s="81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 x14ac:dyDescent="0.2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1"/>
      <c r="O601" s="81"/>
      <c r="P601" s="81"/>
      <c r="Q601" s="81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 x14ac:dyDescent="0.2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1"/>
      <c r="O602" s="81"/>
      <c r="P602" s="81"/>
      <c r="Q602" s="81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 x14ac:dyDescent="0.2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1"/>
      <c r="O603" s="81"/>
      <c r="P603" s="81"/>
      <c r="Q603" s="81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 x14ac:dyDescent="0.2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1"/>
      <c r="O604" s="81"/>
      <c r="P604" s="81"/>
      <c r="Q604" s="81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 x14ac:dyDescent="0.2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1"/>
      <c r="O605" s="81"/>
      <c r="P605" s="81"/>
      <c r="Q605" s="81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 x14ac:dyDescent="0.2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1"/>
      <c r="O606" s="81"/>
      <c r="P606" s="81"/>
      <c r="Q606" s="81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 x14ac:dyDescent="0.2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1"/>
      <c r="O607" s="81"/>
      <c r="P607" s="81"/>
      <c r="Q607" s="81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 x14ac:dyDescent="0.2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1"/>
      <c r="O608" s="81"/>
      <c r="P608" s="81"/>
      <c r="Q608" s="81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 x14ac:dyDescent="0.2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1"/>
      <c r="O609" s="81"/>
      <c r="P609" s="81"/>
      <c r="Q609" s="81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 x14ac:dyDescent="0.2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1"/>
      <c r="O610" s="81"/>
      <c r="P610" s="81"/>
      <c r="Q610" s="81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 x14ac:dyDescent="0.2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1"/>
      <c r="O611" s="81"/>
      <c r="P611" s="81"/>
      <c r="Q611" s="81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 x14ac:dyDescent="0.2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1"/>
      <c r="O612" s="81"/>
      <c r="P612" s="81"/>
      <c r="Q612" s="81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 x14ac:dyDescent="0.2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1"/>
      <c r="O613" s="81"/>
      <c r="P613" s="81"/>
      <c r="Q613" s="81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 x14ac:dyDescent="0.2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1"/>
      <c r="O614" s="81"/>
      <c r="P614" s="81"/>
      <c r="Q614" s="81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 x14ac:dyDescent="0.2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1"/>
      <c r="O615" s="81"/>
      <c r="P615" s="81"/>
      <c r="Q615" s="81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 x14ac:dyDescent="0.2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1"/>
      <c r="O616" s="81"/>
      <c r="P616" s="81"/>
      <c r="Q616" s="81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 x14ac:dyDescent="0.2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1"/>
      <c r="O617" s="81"/>
      <c r="P617" s="81"/>
      <c r="Q617" s="81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 x14ac:dyDescent="0.2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1"/>
      <c r="O618" s="81"/>
      <c r="P618" s="81"/>
      <c r="Q618" s="81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 x14ac:dyDescent="0.2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1"/>
      <c r="O619" s="81"/>
      <c r="P619" s="81"/>
      <c r="Q619" s="81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 x14ac:dyDescent="0.2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1"/>
      <c r="O620" s="81"/>
      <c r="P620" s="81"/>
      <c r="Q620" s="81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 x14ac:dyDescent="0.2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1"/>
      <c r="O621" s="81"/>
      <c r="P621" s="81"/>
      <c r="Q621" s="81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 x14ac:dyDescent="0.2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1"/>
      <c r="O622" s="81"/>
      <c r="P622" s="81"/>
      <c r="Q622" s="81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 x14ac:dyDescent="0.2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1"/>
      <c r="O623" s="81"/>
      <c r="P623" s="81"/>
      <c r="Q623" s="81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 x14ac:dyDescent="0.2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1"/>
      <c r="O624" s="81"/>
      <c r="P624" s="81"/>
      <c r="Q624" s="81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 x14ac:dyDescent="0.2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1"/>
      <c r="O625" s="81"/>
      <c r="P625" s="81"/>
      <c r="Q625" s="81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 x14ac:dyDescent="0.2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1"/>
      <c r="O626" s="81"/>
      <c r="P626" s="81"/>
      <c r="Q626" s="81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 x14ac:dyDescent="0.2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1"/>
      <c r="O627" s="81"/>
      <c r="P627" s="81"/>
      <c r="Q627" s="81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 x14ac:dyDescent="0.2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1"/>
      <c r="O628" s="81"/>
      <c r="P628" s="81"/>
      <c r="Q628" s="81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 x14ac:dyDescent="0.2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1"/>
      <c r="O629" s="81"/>
      <c r="P629" s="81"/>
      <c r="Q629" s="81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 x14ac:dyDescent="0.2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1"/>
      <c r="O630" s="81"/>
      <c r="P630" s="81"/>
      <c r="Q630" s="81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 x14ac:dyDescent="0.2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1"/>
      <c r="O631" s="81"/>
      <c r="P631" s="81"/>
      <c r="Q631" s="81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 x14ac:dyDescent="0.2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1"/>
      <c r="O632" s="81"/>
      <c r="P632" s="81"/>
      <c r="Q632" s="81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 x14ac:dyDescent="0.2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1"/>
      <c r="O633" s="81"/>
      <c r="P633" s="81"/>
      <c r="Q633" s="81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 x14ac:dyDescent="0.2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1"/>
      <c r="O634" s="81"/>
      <c r="P634" s="81"/>
      <c r="Q634" s="81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 x14ac:dyDescent="0.2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1"/>
      <c r="O635" s="81"/>
      <c r="P635" s="81"/>
      <c r="Q635" s="81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 x14ac:dyDescent="0.2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1"/>
      <c r="O636" s="81"/>
      <c r="P636" s="81"/>
      <c r="Q636" s="81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 x14ac:dyDescent="0.2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1"/>
      <c r="O637" s="81"/>
      <c r="P637" s="81"/>
      <c r="Q637" s="81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 x14ac:dyDescent="0.2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1"/>
      <c r="O638" s="81"/>
      <c r="P638" s="81"/>
      <c r="Q638" s="81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 x14ac:dyDescent="0.2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1"/>
      <c r="O639" s="81"/>
      <c r="P639" s="81"/>
      <c r="Q639" s="81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 x14ac:dyDescent="0.2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1"/>
      <c r="O640" s="81"/>
      <c r="P640" s="81"/>
      <c r="Q640" s="81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 x14ac:dyDescent="0.2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1"/>
      <c r="O641" s="81"/>
      <c r="P641" s="81"/>
      <c r="Q641" s="81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 x14ac:dyDescent="0.2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1"/>
      <c r="O642" s="81"/>
      <c r="P642" s="81"/>
      <c r="Q642" s="81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 x14ac:dyDescent="0.2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1"/>
      <c r="O643" s="81"/>
      <c r="P643" s="81"/>
      <c r="Q643" s="81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 x14ac:dyDescent="0.2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1"/>
      <c r="O644" s="81"/>
      <c r="P644" s="81"/>
      <c r="Q644" s="81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 x14ac:dyDescent="0.2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1"/>
      <c r="O645" s="81"/>
      <c r="P645" s="81"/>
      <c r="Q645" s="81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 x14ac:dyDescent="0.2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1"/>
      <c r="O646" s="81"/>
      <c r="P646" s="81"/>
      <c r="Q646" s="81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 x14ac:dyDescent="0.2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1"/>
      <c r="O647" s="81"/>
      <c r="P647" s="81"/>
      <c r="Q647" s="81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 x14ac:dyDescent="0.2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1"/>
      <c r="O648" s="81"/>
      <c r="P648" s="81"/>
      <c r="Q648" s="81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 x14ac:dyDescent="0.2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1"/>
      <c r="O649" s="81"/>
      <c r="P649" s="81"/>
      <c r="Q649" s="81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 x14ac:dyDescent="0.2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1"/>
      <c r="O650" s="81"/>
      <c r="P650" s="81"/>
      <c r="Q650" s="81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 x14ac:dyDescent="0.2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1"/>
      <c r="O651" s="81"/>
      <c r="P651" s="81"/>
      <c r="Q651" s="81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 x14ac:dyDescent="0.2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1"/>
      <c r="O652" s="81"/>
      <c r="P652" s="81"/>
      <c r="Q652" s="81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 x14ac:dyDescent="0.2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1"/>
      <c r="O653" s="81"/>
      <c r="P653" s="81"/>
      <c r="Q653" s="81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 x14ac:dyDescent="0.2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1"/>
      <c r="O654" s="81"/>
      <c r="P654" s="81"/>
      <c r="Q654" s="81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 x14ac:dyDescent="0.2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1"/>
      <c r="O655" s="81"/>
      <c r="P655" s="81"/>
      <c r="Q655" s="81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 x14ac:dyDescent="0.2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1"/>
      <c r="O656" s="81"/>
      <c r="P656" s="81"/>
      <c r="Q656" s="81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 x14ac:dyDescent="0.2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1"/>
      <c r="O657" s="81"/>
      <c r="P657" s="81"/>
      <c r="Q657" s="81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 x14ac:dyDescent="0.2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1"/>
      <c r="O658" s="81"/>
      <c r="P658" s="81"/>
      <c r="Q658" s="81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 x14ac:dyDescent="0.2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1"/>
      <c r="O659" s="81"/>
      <c r="P659" s="81"/>
      <c r="Q659" s="81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 x14ac:dyDescent="0.2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1"/>
      <c r="O660" s="81"/>
      <c r="P660" s="81"/>
      <c r="Q660" s="81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 x14ac:dyDescent="0.2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1"/>
      <c r="O661" s="81"/>
      <c r="P661" s="81"/>
      <c r="Q661" s="81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 x14ac:dyDescent="0.2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1"/>
      <c r="O662" s="81"/>
      <c r="P662" s="81"/>
      <c r="Q662" s="81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 x14ac:dyDescent="0.2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1"/>
      <c r="O663" s="81"/>
      <c r="P663" s="81"/>
      <c r="Q663" s="81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 x14ac:dyDescent="0.2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1"/>
      <c r="O664" s="81"/>
      <c r="P664" s="81"/>
      <c r="Q664" s="81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 x14ac:dyDescent="0.2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1"/>
      <c r="O665" s="81"/>
      <c r="P665" s="81"/>
      <c r="Q665" s="81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 x14ac:dyDescent="0.2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1"/>
      <c r="O666" s="81"/>
      <c r="P666" s="81"/>
      <c r="Q666" s="81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 x14ac:dyDescent="0.2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1"/>
      <c r="O667" s="81"/>
      <c r="P667" s="81"/>
      <c r="Q667" s="81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 x14ac:dyDescent="0.2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1"/>
      <c r="O668" s="81"/>
      <c r="P668" s="81"/>
      <c r="Q668" s="81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 x14ac:dyDescent="0.2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1"/>
      <c r="O669" s="81"/>
      <c r="P669" s="81"/>
      <c r="Q669" s="81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 x14ac:dyDescent="0.2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1"/>
      <c r="O670" s="81"/>
      <c r="P670" s="81"/>
      <c r="Q670" s="81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 x14ac:dyDescent="0.2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1"/>
      <c r="O671" s="81"/>
      <c r="P671" s="81"/>
      <c r="Q671" s="81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 x14ac:dyDescent="0.2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1"/>
      <c r="O672" s="81"/>
      <c r="P672" s="81"/>
      <c r="Q672" s="81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 x14ac:dyDescent="0.2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1"/>
      <c r="O673" s="81"/>
      <c r="P673" s="81"/>
      <c r="Q673" s="81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 x14ac:dyDescent="0.2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1"/>
      <c r="O674" s="81"/>
      <c r="P674" s="81"/>
      <c r="Q674" s="81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 x14ac:dyDescent="0.2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1"/>
      <c r="O675" s="81"/>
      <c r="P675" s="81"/>
      <c r="Q675" s="81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 x14ac:dyDescent="0.2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1"/>
      <c r="O676" s="81"/>
      <c r="P676" s="81"/>
      <c r="Q676" s="81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 x14ac:dyDescent="0.2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1"/>
      <c r="O677" s="81"/>
      <c r="P677" s="81"/>
      <c r="Q677" s="81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 x14ac:dyDescent="0.2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1"/>
      <c r="O678" s="81"/>
      <c r="P678" s="81"/>
      <c r="Q678" s="81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 x14ac:dyDescent="0.2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1"/>
      <c r="O679" s="81"/>
      <c r="P679" s="81"/>
      <c r="Q679" s="81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 x14ac:dyDescent="0.2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1"/>
      <c r="O680" s="81"/>
      <c r="P680" s="81"/>
      <c r="Q680" s="81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 x14ac:dyDescent="0.2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1"/>
      <c r="O681" s="81"/>
      <c r="P681" s="81"/>
      <c r="Q681" s="81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 x14ac:dyDescent="0.2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1"/>
      <c r="O682" s="81"/>
      <c r="P682" s="81"/>
      <c r="Q682" s="81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 x14ac:dyDescent="0.2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1"/>
      <c r="O683" s="81"/>
      <c r="P683" s="81"/>
      <c r="Q683" s="81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 x14ac:dyDescent="0.2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1"/>
      <c r="O684" s="81"/>
      <c r="P684" s="81"/>
      <c r="Q684" s="81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 x14ac:dyDescent="0.2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1"/>
      <c r="O685" s="81"/>
      <c r="P685" s="81"/>
      <c r="Q685" s="81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 x14ac:dyDescent="0.2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1"/>
      <c r="O686" s="81"/>
      <c r="P686" s="81"/>
      <c r="Q686" s="81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 x14ac:dyDescent="0.2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1"/>
      <c r="O687" s="81"/>
      <c r="P687" s="81"/>
      <c r="Q687" s="81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 x14ac:dyDescent="0.2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1"/>
      <c r="O688" s="81"/>
      <c r="P688" s="81"/>
      <c r="Q688" s="81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 x14ac:dyDescent="0.2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1"/>
      <c r="O689" s="81"/>
      <c r="P689" s="81"/>
      <c r="Q689" s="81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 x14ac:dyDescent="0.2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1"/>
      <c r="O690" s="81"/>
      <c r="P690" s="81"/>
      <c r="Q690" s="81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 x14ac:dyDescent="0.2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1"/>
      <c r="O691" s="81"/>
      <c r="P691" s="81"/>
      <c r="Q691" s="81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 x14ac:dyDescent="0.2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1"/>
      <c r="O692" s="81"/>
      <c r="P692" s="81"/>
      <c r="Q692" s="81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 x14ac:dyDescent="0.2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1"/>
      <c r="O693" s="81"/>
      <c r="P693" s="81"/>
      <c r="Q693" s="81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 x14ac:dyDescent="0.2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1"/>
      <c r="O694" s="81"/>
      <c r="P694" s="81"/>
      <c r="Q694" s="81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 x14ac:dyDescent="0.2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1"/>
      <c r="O695" s="81"/>
      <c r="P695" s="81"/>
      <c r="Q695" s="81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 x14ac:dyDescent="0.2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1"/>
      <c r="O696" s="81"/>
      <c r="P696" s="81"/>
      <c r="Q696" s="81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 x14ac:dyDescent="0.2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1"/>
      <c r="O697" s="81"/>
      <c r="P697" s="81"/>
      <c r="Q697" s="81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 x14ac:dyDescent="0.2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1"/>
      <c r="O698" s="81"/>
      <c r="P698" s="81"/>
      <c r="Q698" s="81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 x14ac:dyDescent="0.2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1"/>
      <c r="O699" s="81"/>
      <c r="P699" s="81"/>
      <c r="Q699" s="81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 x14ac:dyDescent="0.2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1"/>
      <c r="O700" s="81"/>
      <c r="P700" s="81"/>
      <c r="Q700" s="81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 x14ac:dyDescent="0.2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1"/>
      <c r="O701" s="81"/>
      <c r="P701" s="81"/>
      <c r="Q701" s="81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 x14ac:dyDescent="0.2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1"/>
      <c r="O702" s="81"/>
      <c r="P702" s="81"/>
      <c r="Q702" s="81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 x14ac:dyDescent="0.2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1"/>
      <c r="O703" s="81"/>
      <c r="P703" s="81"/>
      <c r="Q703" s="81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 x14ac:dyDescent="0.2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1"/>
      <c r="O704" s="81"/>
      <c r="P704" s="81"/>
      <c r="Q704" s="81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 x14ac:dyDescent="0.2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1"/>
      <c r="O705" s="81"/>
      <c r="P705" s="81"/>
      <c r="Q705" s="81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 x14ac:dyDescent="0.2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1"/>
      <c r="O706" s="81"/>
      <c r="P706" s="81"/>
      <c r="Q706" s="81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 x14ac:dyDescent="0.2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1"/>
      <c r="O707" s="81"/>
      <c r="P707" s="81"/>
      <c r="Q707" s="81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 x14ac:dyDescent="0.2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1"/>
      <c r="O708" s="81"/>
      <c r="P708" s="81"/>
      <c r="Q708" s="81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 x14ac:dyDescent="0.2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1"/>
      <c r="O709" s="81"/>
      <c r="P709" s="81"/>
      <c r="Q709" s="81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 x14ac:dyDescent="0.2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1"/>
      <c r="O710" s="81"/>
      <c r="P710" s="81"/>
      <c r="Q710" s="81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 x14ac:dyDescent="0.2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1"/>
      <c r="O711" s="81"/>
      <c r="P711" s="81"/>
      <c r="Q711" s="81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 x14ac:dyDescent="0.2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1"/>
      <c r="O712" s="81"/>
      <c r="P712" s="81"/>
      <c r="Q712" s="81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 x14ac:dyDescent="0.2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1"/>
      <c r="O713" s="81"/>
      <c r="P713" s="81"/>
      <c r="Q713" s="81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 x14ac:dyDescent="0.2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1"/>
      <c r="O714" s="81"/>
      <c r="P714" s="81"/>
      <c r="Q714" s="81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 x14ac:dyDescent="0.2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1"/>
      <c r="O715" s="81"/>
      <c r="P715" s="81"/>
      <c r="Q715" s="81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 x14ac:dyDescent="0.2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1"/>
      <c r="O716" s="81"/>
      <c r="P716" s="81"/>
      <c r="Q716" s="81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 x14ac:dyDescent="0.2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1"/>
      <c r="O717" s="81"/>
      <c r="P717" s="81"/>
      <c r="Q717" s="81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 x14ac:dyDescent="0.2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1"/>
      <c r="O718" s="81"/>
      <c r="P718" s="81"/>
      <c r="Q718" s="81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 x14ac:dyDescent="0.2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1"/>
      <c r="O719" s="81"/>
      <c r="P719" s="81"/>
      <c r="Q719" s="81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 x14ac:dyDescent="0.2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1"/>
      <c r="O720" s="81"/>
      <c r="P720" s="81"/>
      <c r="Q720" s="81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 x14ac:dyDescent="0.2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1"/>
      <c r="O721" s="81"/>
      <c r="P721" s="81"/>
      <c r="Q721" s="81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 x14ac:dyDescent="0.2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1"/>
      <c r="O722" s="81"/>
      <c r="P722" s="81"/>
      <c r="Q722" s="81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 x14ac:dyDescent="0.2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1"/>
      <c r="O723" s="81"/>
      <c r="P723" s="81"/>
      <c r="Q723" s="81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 x14ac:dyDescent="0.2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1"/>
      <c r="O724" s="81"/>
      <c r="P724" s="81"/>
      <c r="Q724" s="81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 x14ac:dyDescent="0.2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1"/>
      <c r="O725" s="81"/>
      <c r="P725" s="81"/>
      <c r="Q725" s="81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 x14ac:dyDescent="0.2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1"/>
      <c r="O726" s="81"/>
      <c r="P726" s="81"/>
      <c r="Q726" s="81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 x14ac:dyDescent="0.2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1"/>
      <c r="O727" s="81"/>
      <c r="P727" s="81"/>
      <c r="Q727" s="81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 x14ac:dyDescent="0.2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1"/>
      <c r="O728" s="81"/>
      <c r="P728" s="81"/>
      <c r="Q728" s="81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 x14ac:dyDescent="0.2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1"/>
      <c r="O729" s="81"/>
      <c r="P729" s="81"/>
      <c r="Q729" s="81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 x14ac:dyDescent="0.2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1"/>
      <c r="O730" s="81"/>
      <c r="P730" s="81"/>
      <c r="Q730" s="81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 x14ac:dyDescent="0.2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1"/>
      <c r="O731" s="81"/>
      <c r="P731" s="81"/>
      <c r="Q731" s="81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 x14ac:dyDescent="0.2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1"/>
      <c r="O732" s="81"/>
      <c r="P732" s="81"/>
      <c r="Q732" s="81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 x14ac:dyDescent="0.2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1"/>
      <c r="O733" s="81"/>
      <c r="P733" s="81"/>
      <c r="Q733" s="81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 x14ac:dyDescent="0.2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1"/>
      <c r="O734" s="81"/>
      <c r="P734" s="81"/>
      <c r="Q734" s="81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 x14ac:dyDescent="0.2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1"/>
      <c r="O735" s="81"/>
      <c r="P735" s="81"/>
      <c r="Q735" s="81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 x14ac:dyDescent="0.2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1"/>
      <c r="O736" s="81"/>
      <c r="P736" s="81"/>
      <c r="Q736" s="81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 x14ac:dyDescent="0.2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1"/>
      <c r="O737" s="81"/>
      <c r="P737" s="81"/>
      <c r="Q737" s="81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 x14ac:dyDescent="0.2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1"/>
      <c r="O738" s="81"/>
      <c r="P738" s="81"/>
      <c r="Q738" s="81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 x14ac:dyDescent="0.2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1"/>
      <c r="O739" s="81"/>
      <c r="P739" s="81"/>
      <c r="Q739" s="81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 x14ac:dyDescent="0.2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1"/>
      <c r="O740" s="81"/>
      <c r="P740" s="81"/>
      <c r="Q740" s="81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 x14ac:dyDescent="0.2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1"/>
      <c r="O741" s="81"/>
      <c r="P741" s="81"/>
      <c r="Q741" s="81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 x14ac:dyDescent="0.2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1"/>
      <c r="O742" s="81"/>
      <c r="P742" s="81"/>
      <c r="Q742" s="81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 x14ac:dyDescent="0.2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1"/>
      <c r="O743" s="81"/>
      <c r="P743" s="81"/>
      <c r="Q743" s="81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 x14ac:dyDescent="0.2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1"/>
      <c r="O744" s="81"/>
      <c r="P744" s="81"/>
      <c r="Q744" s="81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 x14ac:dyDescent="0.2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1"/>
      <c r="O745" s="81"/>
      <c r="P745" s="81"/>
      <c r="Q745" s="81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 x14ac:dyDescent="0.2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1"/>
      <c r="O746" s="81"/>
      <c r="P746" s="81"/>
      <c r="Q746" s="81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 x14ac:dyDescent="0.2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1"/>
      <c r="O747" s="81"/>
      <c r="P747" s="81"/>
      <c r="Q747" s="81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 x14ac:dyDescent="0.2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1"/>
      <c r="O748" s="81"/>
      <c r="P748" s="81"/>
      <c r="Q748" s="81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 x14ac:dyDescent="0.2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1"/>
      <c r="O749" s="81"/>
      <c r="P749" s="81"/>
      <c r="Q749" s="81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 x14ac:dyDescent="0.2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1"/>
      <c r="O750" s="81"/>
      <c r="P750" s="81"/>
      <c r="Q750" s="81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 x14ac:dyDescent="0.2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1"/>
      <c r="O751" s="81"/>
      <c r="P751" s="81"/>
      <c r="Q751" s="81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 x14ac:dyDescent="0.2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1"/>
      <c r="O752" s="81"/>
      <c r="P752" s="81"/>
      <c r="Q752" s="81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 x14ac:dyDescent="0.2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1"/>
      <c r="O753" s="81"/>
      <c r="P753" s="81"/>
      <c r="Q753" s="81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 x14ac:dyDescent="0.2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1"/>
      <c r="O754" s="81"/>
      <c r="P754" s="81"/>
      <c r="Q754" s="81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 x14ac:dyDescent="0.2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1"/>
      <c r="O755" s="81"/>
      <c r="P755" s="81"/>
      <c r="Q755" s="81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 x14ac:dyDescent="0.2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1"/>
      <c r="O756" s="81"/>
      <c r="P756" s="81"/>
      <c r="Q756" s="81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 x14ac:dyDescent="0.2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1"/>
      <c r="O757" s="81"/>
      <c r="P757" s="81"/>
      <c r="Q757" s="81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 x14ac:dyDescent="0.2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1"/>
      <c r="O758" s="81"/>
      <c r="P758" s="81"/>
      <c r="Q758" s="81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 x14ac:dyDescent="0.2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1"/>
      <c r="O759" s="81"/>
      <c r="P759" s="81"/>
      <c r="Q759" s="81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 x14ac:dyDescent="0.2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1"/>
      <c r="O760" s="81"/>
      <c r="P760" s="81"/>
      <c r="Q760" s="81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 x14ac:dyDescent="0.2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1"/>
      <c r="O761" s="81"/>
      <c r="P761" s="81"/>
      <c r="Q761" s="81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 x14ac:dyDescent="0.2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1"/>
      <c r="O762" s="81"/>
      <c r="P762" s="81"/>
      <c r="Q762" s="81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 x14ac:dyDescent="0.2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1"/>
      <c r="O763" s="81"/>
      <c r="P763" s="81"/>
      <c r="Q763" s="81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 x14ac:dyDescent="0.2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1"/>
      <c r="O764" s="81"/>
      <c r="P764" s="81"/>
      <c r="Q764" s="81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 x14ac:dyDescent="0.2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1"/>
      <c r="O765" s="81"/>
      <c r="P765" s="81"/>
      <c r="Q765" s="81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 x14ac:dyDescent="0.2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1"/>
      <c r="O766" s="81"/>
      <c r="P766" s="81"/>
      <c r="Q766" s="81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 x14ac:dyDescent="0.2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1"/>
      <c r="O767" s="81"/>
      <c r="P767" s="81"/>
      <c r="Q767" s="81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 x14ac:dyDescent="0.2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1"/>
      <c r="O768" s="81"/>
      <c r="P768" s="81"/>
      <c r="Q768" s="81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 x14ac:dyDescent="0.2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1"/>
      <c r="O769" s="81"/>
      <c r="P769" s="81"/>
      <c r="Q769" s="81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 x14ac:dyDescent="0.2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1"/>
      <c r="O770" s="81"/>
      <c r="P770" s="81"/>
      <c r="Q770" s="81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 x14ac:dyDescent="0.2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1"/>
      <c r="O771" s="81"/>
      <c r="P771" s="81"/>
      <c r="Q771" s="81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 x14ac:dyDescent="0.2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1"/>
      <c r="O772" s="81"/>
      <c r="P772" s="81"/>
      <c r="Q772" s="81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 x14ac:dyDescent="0.2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1"/>
      <c r="O773" s="81"/>
      <c r="P773" s="81"/>
      <c r="Q773" s="81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 x14ac:dyDescent="0.2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1"/>
      <c r="O774" s="81"/>
      <c r="P774" s="81"/>
      <c r="Q774" s="81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 x14ac:dyDescent="0.2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1"/>
      <c r="O775" s="81"/>
      <c r="P775" s="81"/>
      <c r="Q775" s="81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 x14ac:dyDescent="0.2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1"/>
      <c r="O776" s="81"/>
      <c r="P776" s="81"/>
      <c r="Q776" s="81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 x14ac:dyDescent="0.2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1"/>
      <c r="O777" s="81"/>
      <c r="P777" s="81"/>
      <c r="Q777" s="81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 x14ac:dyDescent="0.2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1"/>
      <c r="O778" s="81"/>
      <c r="P778" s="81"/>
      <c r="Q778" s="81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 x14ac:dyDescent="0.2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1"/>
      <c r="O779" s="81"/>
      <c r="P779" s="81"/>
      <c r="Q779" s="81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 x14ac:dyDescent="0.2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1"/>
      <c r="O780" s="81"/>
      <c r="P780" s="81"/>
      <c r="Q780" s="81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 x14ac:dyDescent="0.2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1"/>
      <c r="O781" s="81"/>
      <c r="P781" s="81"/>
      <c r="Q781" s="81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 x14ac:dyDescent="0.2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1"/>
      <c r="O782" s="81"/>
      <c r="P782" s="81"/>
      <c r="Q782" s="81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 x14ac:dyDescent="0.2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1"/>
      <c r="O783" s="81"/>
      <c r="P783" s="81"/>
      <c r="Q783" s="81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 x14ac:dyDescent="0.2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1"/>
      <c r="O784" s="81"/>
      <c r="P784" s="81"/>
      <c r="Q784" s="81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 x14ac:dyDescent="0.2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1"/>
      <c r="O785" s="81"/>
      <c r="P785" s="81"/>
      <c r="Q785" s="81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 x14ac:dyDescent="0.2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1"/>
      <c r="O786" s="81"/>
      <c r="P786" s="81"/>
      <c r="Q786" s="81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 x14ac:dyDescent="0.2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1"/>
      <c r="O787" s="81"/>
      <c r="P787" s="81"/>
      <c r="Q787" s="81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 x14ac:dyDescent="0.2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1"/>
      <c r="O788" s="81"/>
      <c r="P788" s="81"/>
      <c r="Q788" s="81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 x14ac:dyDescent="0.2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1"/>
      <c r="O789" s="81"/>
      <c r="P789" s="81"/>
      <c r="Q789" s="81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 x14ac:dyDescent="0.2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1"/>
      <c r="O790" s="81"/>
      <c r="P790" s="81"/>
      <c r="Q790" s="81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 x14ac:dyDescent="0.2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1"/>
      <c r="O791" s="81"/>
      <c r="P791" s="81"/>
      <c r="Q791" s="81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 x14ac:dyDescent="0.2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1"/>
      <c r="O792" s="81"/>
      <c r="P792" s="81"/>
      <c r="Q792" s="81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 x14ac:dyDescent="0.2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1"/>
      <c r="O793" s="81"/>
      <c r="P793" s="81"/>
      <c r="Q793" s="81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 x14ac:dyDescent="0.2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1"/>
      <c r="O794" s="81"/>
      <c r="P794" s="81"/>
      <c r="Q794" s="81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 x14ac:dyDescent="0.2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1"/>
      <c r="O795" s="81"/>
      <c r="P795" s="81"/>
      <c r="Q795" s="81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 x14ac:dyDescent="0.2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1"/>
      <c r="O796" s="81"/>
      <c r="P796" s="81"/>
      <c r="Q796" s="81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 x14ac:dyDescent="0.2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1"/>
      <c r="O797" s="81"/>
      <c r="P797" s="81"/>
      <c r="Q797" s="81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 x14ac:dyDescent="0.2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1"/>
      <c r="O798" s="81"/>
      <c r="P798" s="81"/>
      <c r="Q798" s="81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 x14ac:dyDescent="0.2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1"/>
      <c r="O799" s="81"/>
      <c r="P799" s="81"/>
      <c r="Q799" s="81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 x14ac:dyDescent="0.2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1"/>
      <c r="O800" s="81"/>
      <c r="P800" s="81"/>
      <c r="Q800" s="81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 x14ac:dyDescent="0.2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1"/>
      <c r="O801" s="81"/>
      <c r="P801" s="81"/>
      <c r="Q801" s="81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 x14ac:dyDescent="0.2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1"/>
      <c r="O802" s="81"/>
      <c r="P802" s="81"/>
      <c r="Q802" s="81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 x14ac:dyDescent="0.2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1"/>
      <c r="O803" s="81"/>
      <c r="P803" s="81"/>
      <c r="Q803" s="81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 x14ac:dyDescent="0.2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1"/>
      <c r="O804" s="81"/>
      <c r="P804" s="81"/>
      <c r="Q804" s="81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 x14ac:dyDescent="0.2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1"/>
      <c r="O805" s="81"/>
      <c r="P805" s="81"/>
      <c r="Q805" s="81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 x14ac:dyDescent="0.2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1"/>
      <c r="O806" s="81"/>
      <c r="P806" s="81"/>
      <c r="Q806" s="81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 x14ac:dyDescent="0.2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1"/>
      <c r="O807" s="81"/>
      <c r="P807" s="81"/>
      <c r="Q807" s="81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 x14ac:dyDescent="0.2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1"/>
      <c r="O808" s="81"/>
      <c r="P808" s="81"/>
      <c r="Q808" s="81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 x14ac:dyDescent="0.2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1"/>
      <c r="O809" s="81"/>
      <c r="P809" s="81"/>
      <c r="Q809" s="81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 x14ac:dyDescent="0.2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1"/>
      <c r="O810" s="81"/>
      <c r="P810" s="81"/>
      <c r="Q810" s="81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 x14ac:dyDescent="0.2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1"/>
      <c r="O811" s="81"/>
      <c r="P811" s="81"/>
      <c r="Q811" s="81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 x14ac:dyDescent="0.2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1"/>
      <c r="O812" s="81"/>
      <c r="P812" s="81"/>
      <c r="Q812" s="81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 x14ac:dyDescent="0.2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1"/>
      <c r="O813" s="81"/>
      <c r="P813" s="81"/>
      <c r="Q813" s="81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 x14ac:dyDescent="0.2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1"/>
      <c r="O814" s="81"/>
      <c r="P814" s="81"/>
      <c r="Q814" s="81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 x14ac:dyDescent="0.2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1"/>
      <c r="O815" s="81"/>
      <c r="P815" s="81"/>
      <c r="Q815" s="81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 x14ac:dyDescent="0.2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1"/>
      <c r="O816" s="81"/>
      <c r="P816" s="81"/>
      <c r="Q816" s="81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 x14ac:dyDescent="0.2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1"/>
      <c r="O817" s="81"/>
      <c r="P817" s="81"/>
      <c r="Q817" s="81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 x14ac:dyDescent="0.2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1"/>
      <c r="O818" s="81"/>
      <c r="P818" s="81"/>
      <c r="Q818" s="81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 x14ac:dyDescent="0.2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1"/>
      <c r="O819" s="81"/>
      <c r="P819" s="81"/>
      <c r="Q819" s="81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 x14ac:dyDescent="0.2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1"/>
      <c r="O820" s="81"/>
      <c r="P820" s="81"/>
      <c r="Q820" s="81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 x14ac:dyDescent="0.2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1"/>
      <c r="O821" s="81"/>
      <c r="P821" s="81"/>
      <c r="Q821" s="81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 x14ac:dyDescent="0.2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1"/>
      <c r="O822" s="81"/>
      <c r="P822" s="81"/>
      <c r="Q822" s="81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 x14ac:dyDescent="0.2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1"/>
      <c r="O823" s="81"/>
      <c r="P823" s="81"/>
      <c r="Q823" s="81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 x14ac:dyDescent="0.2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1"/>
      <c r="O824" s="81"/>
      <c r="P824" s="81"/>
      <c r="Q824" s="81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 x14ac:dyDescent="0.2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1"/>
      <c r="O825" s="81"/>
      <c r="P825" s="81"/>
      <c r="Q825" s="81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 x14ac:dyDescent="0.2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1"/>
      <c r="O826" s="81"/>
      <c r="P826" s="81"/>
      <c r="Q826" s="81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 x14ac:dyDescent="0.2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1"/>
      <c r="O827" s="81"/>
      <c r="P827" s="81"/>
      <c r="Q827" s="81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 x14ac:dyDescent="0.2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1"/>
      <c r="O828" s="81"/>
      <c r="P828" s="81"/>
      <c r="Q828" s="81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 x14ac:dyDescent="0.2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1"/>
      <c r="O829" s="81"/>
      <c r="P829" s="81"/>
      <c r="Q829" s="81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 x14ac:dyDescent="0.2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1"/>
      <c r="O830" s="81"/>
      <c r="P830" s="81"/>
      <c r="Q830" s="81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 x14ac:dyDescent="0.2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1"/>
      <c r="O831" s="81"/>
      <c r="P831" s="81"/>
      <c r="Q831" s="81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 x14ac:dyDescent="0.2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1"/>
      <c r="O832" s="81"/>
      <c r="P832" s="81"/>
      <c r="Q832" s="81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 x14ac:dyDescent="0.2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1"/>
      <c r="O833" s="81"/>
      <c r="P833" s="81"/>
      <c r="Q833" s="81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 x14ac:dyDescent="0.2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1"/>
      <c r="O834" s="81"/>
      <c r="P834" s="81"/>
      <c r="Q834" s="81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 x14ac:dyDescent="0.2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1"/>
      <c r="O835" s="81"/>
      <c r="P835" s="81"/>
      <c r="Q835" s="81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 x14ac:dyDescent="0.2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1"/>
      <c r="O836" s="81"/>
      <c r="P836" s="81"/>
      <c r="Q836" s="81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 x14ac:dyDescent="0.2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1"/>
      <c r="O837" s="81"/>
      <c r="P837" s="81"/>
      <c r="Q837" s="81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 x14ac:dyDescent="0.2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1"/>
      <c r="O838" s="81"/>
      <c r="P838" s="81"/>
      <c r="Q838" s="81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 x14ac:dyDescent="0.2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1"/>
      <c r="O839" s="81"/>
      <c r="P839" s="81"/>
      <c r="Q839" s="81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 x14ac:dyDescent="0.2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1"/>
      <c r="O840" s="81"/>
      <c r="P840" s="81"/>
      <c r="Q840" s="81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 x14ac:dyDescent="0.2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1"/>
      <c r="O841" s="81"/>
      <c r="P841" s="81"/>
      <c r="Q841" s="81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 x14ac:dyDescent="0.2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1"/>
      <c r="O842" s="81"/>
      <c r="P842" s="81"/>
      <c r="Q842" s="81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 x14ac:dyDescent="0.2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1"/>
      <c r="O843" s="81"/>
      <c r="P843" s="81"/>
      <c r="Q843" s="81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 x14ac:dyDescent="0.2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1"/>
      <c r="O844" s="81"/>
      <c r="P844" s="81"/>
      <c r="Q844" s="81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 x14ac:dyDescent="0.2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1"/>
      <c r="O845" s="81"/>
      <c r="P845" s="81"/>
      <c r="Q845" s="81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 x14ac:dyDescent="0.2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1"/>
      <c r="O846" s="81"/>
      <c r="P846" s="81"/>
      <c r="Q846" s="81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 x14ac:dyDescent="0.2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1"/>
      <c r="O847" s="81"/>
      <c r="P847" s="81"/>
      <c r="Q847" s="81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 x14ac:dyDescent="0.2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1"/>
      <c r="O848" s="81"/>
      <c r="P848" s="81"/>
      <c r="Q848" s="81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 x14ac:dyDescent="0.2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1"/>
      <c r="O849" s="81"/>
      <c r="P849" s="81"/>
      <c r="Q849" s="81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 x14ac:dyDescent="0.2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1"/>
      <c r="O850" s="81"/>
      <c r="P850" s="81"/>
      <c r="Q850" s="81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 x14ac:dyDescent="0.2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1"/>
      <c r="O851" s="81"/>
      <c r="P851" s="81"/>
      <c r="Q851" s="81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 x14ac:dyDescent="0.2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1"/>
      <c r="O852" s="81"/>
      <c r="P852" s="81"/>
      <c r="Q852" s="81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 x14ac:dyDescent="0.2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1"/>
      <c r="O853" s="81"/>
      <c r="P853" s="81"/>
      <c r="Q853" s="81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 x14ac:dyDescent="0.2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1"/>
      <c r="O854" s="81"/>
      <c r="P854" s="81"/>
      <c r="Q854" s="81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 x14ac:dyDescent="0.2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1"/>
      <c r="O855" s="81"/>
      <c r="P855" s="81"/>
      <c r="Q855" s="81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 x14ac:dyDescent="0.2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1"/>
      <c r="O856" s="81"/>
      <c r="P856" s="81"/>
      <c r="Q856" s="81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 x14ac:dyDescent="0.2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1"/>
      <c r="O857" s="81"/>
      <c r="P857" s="81"/>
      <c r="Q857" s="81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 x14ac:dyDescent="0.2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1"/>
      <c r="O858" s="81"/>
      <c r="P858" s="81"/>
      <c r="Q858" s="81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 x14ac:dyDescent="0.2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1"/>
      <c r="O859" s="81"/>
      <c r="P859" s="81"/>
      <c r="Q859" s="81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 x14ac:dyDescent="0.2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1"/>
      <c r="O860" s="81"/>
      <c r="P860" s="81"/>
      <c r="Q860" s="81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 x14ac:dyDescent="0.2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1"/>
      <c r="O861" s="81"/>
      <c r="P861" s="81"/>
      <c r="Q861" s="81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 x14ac:dyDescent="0.2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1"/>
      <c r="O862" s="81"/>
      <c r="P862" s="81"/>
      <c r="Q862" s="81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 x14ac:dyDescent="0.2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1"/>
      <c r="O863" s="81"/>
      <c r="P863" s="81"/>
      <c r="Q863" s="81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 x14ac:dyDescent="0.2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1"/>
      <c r="O864" s="81"/>
      <c r="P864" s="81"/>
      <c r="Q864" s="81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 x14ac:dyDescent="0.2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1"/>
      <c r="O865" s="81"/>
      <c r="P865" s="81"/>
      <c r="Q865" s="81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 x14ac:dyDescent="0.2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1"/>
      <c r="O866" s="81"/>
      <c r="P866" s="81"/>
      <c r="Q866" s="81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 x14ac:dyDescent="0.2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1"/>
      <c r="O867" s="81"/>
      <c r="P867" s="81"/>
      <c r="Q867" s="81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 x14ac:dyDescent="0.2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1"/>
      <c r="O868" s="81"/>
      <c r="P868" s="81"/>
      <c r="Q868" s="81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 x14ac:dyDescent="0.2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1"/>
      <c r="O869" s="81"/>
      <c r="P869" s="81"/>
      <c r="Q869" s="81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 x14ac:dyDescent="0.2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1"/>
      <c r="O870" s="81"/>
      <c r="P870" s="81"/>
      <c r="Q870" s="81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 x14ac:dyDescent="0.2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1"/>
      <c r="O871" s="81"/>
      <c r="P871" s="81"/>
      <c r="Q871" s="81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 x14ac:dyDescent="0.2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1"/>
      <c r="O872" s="81"/>
      <c r="P872" s="81"/>
      <c r="Q872" s="81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 x14ac:dyDescent="0.2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1"/>
      <c r="O873" s="81"/>
      <c r="P873" s="81"/>
      <c r="Q873" s="81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 x14ac:dyDescent="0.2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1"/>
      <c r="O874" s="81"/>
      <c r="P874" s="81"/>
      <c r="Q874" s="81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 x14ac:dyDescent="0.2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1"/>
      <c r="O875" s="81"/>
      <c r="P875" s="81"/>
      <c r="Q875" s="81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 x14ac:dyDescent="0.2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1"/>
      <c r="O876" s="81"/>
      <c r="P876" s="81"/>
      <c r="Q876" s="81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 x14ac:dyDescent="0.2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1"/>
      <c r="O877" s="81"/>
      <c r="P877" s="81"/>
      <c r="Q877" s="81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 x14ac:dyDescent="0.2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1"/>
      <c r="O878" s="81"/>
      <c r="P878" s="81"/>
      <c r="Q878" s="81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 x14ac:dyDescent="0.2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1"/>
      <c r="O879" s="81"/>
      <c r="P879" s="81"/>
      <c r="Q879" s="81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 x14ac:dyDescent="0.2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1"/>
      <c r="O880" s="81"/>
      <c r="P880" s="81"/>
      <c r="Q880" s="81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 x14ac:dyDescent="0.2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1"/>
      <c r="O881" s="81"/>
      <c r="P881" s="81"/>
      <c r="Q881" s="81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 x14ac:dyDescent="0.2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1"/>
      <c r="O882" s="81"/>
      <c r="P882" s="81"/>
      <c r="Q882" s="81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 x14ac:dyDescent="0.2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1"/>
      <c r="O883" s="81"/>
      <c r="P883" s="81"/>
      <c r="Q883" s="81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 x14ac:dyDescent="0.2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1"/>
      <c r="O884" s="81"/>
      <c r="P884" s="81"/>
      <c r="Q884" s="81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 x14ac:dyDescent="0.2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1"/>
      <c r="O885" s="81"/>
      <c r="P885" s="81"/>
      <c r="Q885" s="81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 x14ac:dyDescent="0.2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1"/>
      <c r="O886" s="81"/>
      <c r="P886" s="81"/>
      <c r="Q886" s="81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 x14ac:dyDescent="0.2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1"/>
      <c r="O887" s="81"/>
      <c r="P887" s="81"/>
      <c r="Q887" s="81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 x14ac:dyDescent="0.2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1"/>
      <c r="O888" s="81"/>
      <c r="P888" s="81"/>
      <c r="Q888" s="81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 x14ac:dyDescent="0.2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1"/>
      <c r="O889" s="81"/>
      <c r="P889" s="81"/>
      <c r="Q889" s="81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 x14ac:dyDescent="0.2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1"/>
      <c r="O890" s="81"/>
      <c r="P890" s="81"/>
      <c r="Q890" s="81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 x14ac:dyDescent="0.2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1"/>
      <c r="O891" s="81"/>
      <c r="P891" s="81"/>
      <c r="Q891" s="81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 x14ac:dyDescent="0.2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1"/>
      <c r="O892" s="81"/>
      <c r="P892" s="81"/>
      <c r="Q892" s="81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 x14ac:dyDescent="0.2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1"/>
      <c r="O893" s="81"/>
      <c r="P893" s="81"/>
      <c r="Q893" s="81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 x14ac:dyDescent="0.2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1"/>
      <c r="O894" s="81"/>
      <c r="P894" s="81"/>
      <c r="Q894" s="81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 x14ac:dyDescent="0.2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1"/>
      <c r="O895" s="81"/>
      <c r="P895" s="81"/>
      <c r="Q895" s="81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 x14ac:dyDescent="0.2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1"/>
      <c r="O896" s="81"/>
      <c r="P896" s="81"/>
      <c r="Q896" s="81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 x14ac:dyDescent="0.2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1"/>
      <c r="O897" s="81"/>
      <c r="P897" s="81"/>
      <c r="Q897" s="81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 x14ac:dyDescent="0.2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1"/>
      <c r="O898" s="81"/>
      <c r="P898" s="81"/>
      <c r="Q898" s="81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 x14ac:dyDescent="0.2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1"/>
      <c r="O899" s="81"/>
      <c r="P899" s="81"/>
      <c r="Q899" s="81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 x14ac:dyDescent="0.2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1"/>
      <c r="O900" s="81"/>
      <c r="P900" s="81"/>
      <c r="Q900" s="81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 x14ac:dyDescent="0.2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1"/>
      <c r="O901" s="81"/>
      <c r="P901" s="81"/>
      <c r="Q901" s="81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 x14ac:dyDescent="0.2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1"/>
      <c r="O902" s="81"/>
      <c r="P902" s="81"/>
      <c r="Q902" s="81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 x14ac:dyDescent="0.2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1"/>
      <c r="O903" s="81"/>
      <c r="P903" s="81"/>
      <c r="Q903" s="81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 x14ac:dyDescent="0.2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1"/>
      <c r="O904" s="81"/>
      <c r="P904" s="81"/>
      <c r="Q904" s="81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 x14ac:dyDescent="0.2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1"/>
      <c r="O905" s="81"/>
      <c r="P905" s="81"/>
      <c r="Q905" s="81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 x14ac:dyDescent="0.2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1"/>
      <c r="O906" s="81"/>
      <c r="P906" s="81"/>
      <c r="Q906" s="81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 x14ac:dyDescent="0.2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1"/>
      <c r="O907" s="81"/>
      <c r="P907" s="81"/>
      <c r="Q907" s="81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 x14ac:dyDescent="0.2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1"/>
      <c r="O908" s="81"/>
      <c r="P908" s="81"/>
      <c r="Q908" s="81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 x14ac:dyDescent="0.2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1"/>
      <c r="O909" s="81"/>
      <c r="P909" s="81"/>
      <c r="Q909" s="81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 x14ac:dyDescent="0.2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1"/>
      <c r="O910" s="81"/>
      <c r="P910" s="81"/>
      <c r="Q910" s="81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 x14ac:dyDescent="0.2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1"/>
      <c r="O911" s="81"/>
      <c r="P911" s="81"/>
      <c r="Q911" s="81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 x14ac:dyDescent="0.2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1"/>
      <c r="O912" s="81"/>
      <c r="P912" s="81"/>
      <c r="Q912" s="81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 x14ac:dyDescent="0.2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1"/>
      <c r="O913" s="81"/>
      <c r="P913" s="81"/>
      <c r="Q913" s="81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 x14ac:dyDescent="0.2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1"/>
      <c r="O914" s="81"/>
      <c r="P914" s="81"/>
      <c r="Q914" s="81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 x14ac:dyDescent="0.2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1"/>
      <c r="O915" s="81"/>
      <c r="P915" s="81"/>
      <c r="Q915" s="81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 x14ac:dyDescent="0.2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1"/>
      <c r="O916" s="81"/>
      <c r="P916" s="81"/>
      <c r="Q916" s="81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 x14ac:dyDescent="0.2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1"/>
      <c r="O917" s="81"/>
      <c r="P917" s="81"/>
      <c r="Q917" s="81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 x14ac:dyDescent="0.2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1"/>
      <c r="O918" s="81"/>
      <c r="P918" s="81"/>
      <c r="Q918" s="81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 x14ac:dyDescent="0.2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1"/>
      <c r="O919" s="81"/>
      <c r="P919" s="81"/>
      <c r="Q919" s="81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 x14ac:dyDescent="0.2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1"/>
      <c r="O920" s="81"/>
      <c r="P920" s="81"/>
      <c r="Q920" s="81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 x14ac:dyDescent="0.2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1"/>
      <c r="O921" s="81"/>
      <c r="P921" s="81"/>
      <c r="Q921" s="81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 x14ac:dyDescent="0.2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1"/>
      <c r="O922" s="81"/>
      <c r="P922" s="81"/>
      <c r="Q922" s="81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 x14ac:dyDescent="0.2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1"/>
      <c r="O923" s="81"/>
      <c r="P923" s="81"/>
      <c r="Q923" s="81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 x14ac:dyDescent="0.2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1"/>
      <c r="O924" s="81"/>
      <c r="P924" s="81"/>
      <c r="Q924" s="81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 x14ac:dyDescent="0.2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1"/>
      <c r="O925" s="81"/>
      <c r="P925" s="81"/>
      <c r="Q925" s="81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 x14ac:dyDescent="0.2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1"/>
      <c r="O926" s="81"/>
      <c r="P926" s="81"/>
      <c r="Q926" s="81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 x14ac:dyDescent="0.2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1"/>
      <c r="O927" s="81"/>
      <c r="P927" s="81"/>
      <c r="Q927" s="81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 x14ac:dyDescent="0.2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1"/>
      <c r="O928" s="81"/>
      <c r="P928" s="81"/>
      <c r="Q928" s="81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 x14ac:dyDescent="0.2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1"/>
      <c r="O929" s="81"/>
      <c r="P929" s="81"/>
      <c r="Q929" s="81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 x14ac:dyDescent="0.2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1"/>
      <c r="O930" s="81"/>
      <c r="P930" s="81"/>
      <c r="Q930" s="81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 x14ac:dyDescent="0.2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1"/>
      <c r="O931" s="81"/>
      <c r="P931" s="81"/>
      <c r="Q931" s="81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 x14ac:dyDescent="0.2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1"/>
      <c r="O932" s="81"/>
      <c r="P932" s="81"/>
      <c r="Q932" s="81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 x14ac:dyDescent="0.2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1"/>
      <c r="O933" s="81"/>
      <c r="P933" s="81"/>
      <c r="Q933" s="81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 x14ac:dyDescent="0.2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1"/>
      <c r="O934" s="81"/>
      <c r="P934" s="81"/>
      <c r="Q934" s="81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 x14ac:dyDescent="0.2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1"/>
      <c r="O935" s="81"/>
      <c r="P935" s="81"/>
      <c r="Q935" s="81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 x14ac:dyDescent="0.2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1"/>
      <c r="O936" s="81"/>
      <c r="P936" s="81"/>
      <c r="Q936" s="81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 x14ac:dyDescent="0.2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1"/>
      <c r="O937" s="81"/>
      <c r="P937" s="81"/>
      <c r="Q937" s="81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 x14ac:dyDescent="0.2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1"/>
      <c r="O938" s="81"/>
      <c r="P938" s="81"/>
      <c r="Q938" s="81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 x14ac:dyDescent="0.2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1"/>
      <c r="O939" s="81"/>
      <c r="P939" s="81"/>
      <c r="Q939" s="81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 x14ac:dyDescent="0.2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1"/>
      <c r="O940" s="81"/>
      <c r="P940" s="81"/>
      <c r="Q940" s="81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 x14ac:dyDescent="0.2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1"/>
      <c r="O941" s="81"/>
      <c r="P941" s="81"/>
      <c r="Q941" s="81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 x14ac:dyDescent="0.2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1"/>
      <c r="O942" s="81"/>
      <c r="P942" s="81"/>
      <c r="Q942" s="81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 x14ac:dyDescent="0.2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1"/>
      <c r="O943" s="81"/>
      <c r="P943" s="81"/>
      <c r="Q943" s="81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 x14ac:dyDescent="0.2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1"/>
      <c r="O944" s="81"/>
      <c r="P944" s="81"/>
      <c r="Q944" s="81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 x14ac:dyDescent="0.2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1"/>
      <c r="O945" s="81"/>
      <c r="P945" s="81"/>
      <c r="Q945" s="81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 x14ac:dyDescent="0.2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1"/>
      <c r="O946" s="81"/>
      <c r="P946" s="81"/>
      <c r="Q946" s="81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 x14ac:dyDescent="0.2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1"/>
      <c r="O947" s="81"/>
      <c r="P947" s="81"/>
      <c r="Q947" s="81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 x14ac:dyDescent="0.2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1"/>
      <c r="O948" s="81"/>
      <c r="P948" s="81"/>
      <c r="Q948" s="81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 x14ac:dyDescent="0.2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1"/>
      <c r="O949" s="81"/>
      <c r="P949" s="81"/>
      <c r="Q949" s="81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 x14ac:dyDescent="0.2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1"/>
      <c r="O950" s="81"/>
      <c r="P950" s="81"/>
      <c r="Q950" s="81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 x14ac:dyDescent="0.2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1"/>
      <c r="O951" s="81"/>
      <c r="P951" s="81"/>
      <c r="Q951" s="81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 x14ac:dyDescent="0.2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1"/>
      <c r="O952" s="81"/>
      <c r="P952" s="81"/>
      <c r="Q952" s="81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 x14ac:dyDescent="0.2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1"/>
      <c r="O953" s="81"/>
      <c r="P953" s="81"/>
      <c r="Q953" s="81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 x14ac:dyDescent="0.2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1"/>
      <c r="O954" s="81"/>
      <c r="P954" s="81"/>
      <c r="Q954" s="81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 x14ac:dyDescent="0.2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1"/>
      <c r="O955" s="81"/>
      <c r="P955" s="81"/>
      <c r="Q955" s="81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 x14ac:dyDescent="0.2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1"/>
      <c r="O956" s="81"/>
      <c r="P956" s="81"/>
      <c r="Q956" s="81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 x14ac:dyDescent="0.2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1"/>
      <c r="O957" s="81"/>
      <c r="P957" s="81"/>
      <c r="Q957" s="81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 x14ac:dyDescent="0.2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1"/>
      <c r="O958" s="81"/>
      <c r="P958" s="81"/>
      <c r="Q958" s="81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 x14ac:dyDescent="0.2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1"/>
      <c r="O959" s="81"/>
      <c r="P959" s="81"/>
      <c r="Q959" s="81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 x14ac:dyDescent="0.2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1"/>
      <c r="O960" s="81"/>
      <c r="P960" s="81"/>
      <c r="Q960" s="81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 x14ac:dyDescent="0.2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1"/>
      <c r="O961" s="81"/>
      <c r="P961" s="81"/>
      <c r="Q961" s="81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 x14ac:dyDescent="0.2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1"/>
      <c r="O962" s="81"/>
      <c r="P962" s="81"/>
      <c r="Q962" s="81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 x14ac:dyDescent="0.2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1"/>
      <c r="O963" s="81"/>
      <c r="P963" s="81"/>
      <c r="Q963" s="81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 x14ac:dyDescent="0.2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1"/>
      <c r="O964" s="81"/>
      <c r="P964" s="81"/>
      <c r="Q964" s="81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 x14ac:dyDescent="0.2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1"/>
      <c r="O965" s="81"/>
      <c r="P965" s="81"/>
      <c r="Q965" s="81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 x14ac:dyDescent="0.2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1"/>
      <c r="O966" s="81"/>
      <c r="P966" s="81"/>
      <c r="Q966" s="81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 x14ac:dyDescent="0.2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1"/>
      <c r="O967" s="81"/>
      <c r="P967" s="81"/>
      <c r="Q967" s="81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 x14ac:dyDescent="0.2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1"/>
      <c r="O968" s="81"/>
      <c r="P968" s="81"/>
      <c r="Q968" s="81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 x14ac:dyDescent="0.2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1"/>
      <c r="O969" s="81"/>
      <c r="P969" s="81"/>
      <c r="Q969" s="81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 x14ac:dyDescent="0.2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1"/>
      <c r="O970" s="81"/>
      <c r="P970" s="81"/>
      <c r="Q970" s="81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 x14ac:dyDescent="0.2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1"/>
      <c r="O971" s="81"/>
      <c r="P971" s="81"/>
      <c r="Q971" s="81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 x14ac:dyDescent="0.2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1"/>
      <c r="O972" s="81"/>
      <c r="P972" s="81"/>
      <c r="Q972" s="81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 x14ac:dyDescent="0.2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1"/>
      <c r="O973" s="81"/>
      <c r="P973" s="81"/>
      <c r="Q973" s="81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 x14ac:dyDescent="0.2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1"/>
      <c r="O974" s="81"/>
      <c r="P974" s="81"/>
      <c r="Q974" s="81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 x14ac:dyDescent="0.2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1"/>
      <c r="O975" s="81"/>
      <c r="P975" s="81"/>
      <c r="Q975" s="81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 x14ac:dyDescent="0.2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1"/>
      <c r="O976" s="81"/>
      <c r="P976" s="81"/>
      <c r="Q976" s="81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 x14ac:dyDescent="0.2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1"/>
      <c r="O977" s="81"/>
      <c r="P977" s="81"/>
      <c r="Q977" s="81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 x14ac:dyDescent="0.2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1"/>
      <c r="O978" s="81"/>
      <c r="P978" s="81"/>
      <c r="Q978" s="81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 x14ac:dyDescent="0.2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1"/>
      <c r="O979" s="81"/>
      <c r="P979" s="81"/>
      <c r="Q979" s="81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 x14ac:dyDescent="0.2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1"/>
      <c r="O980" s="81"/>
      <c r="P980" s="81"/>
      <c r="Q980" s="81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 x14ac:dyDescent="0.2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1"/>
      <c r="O981" s="81"/>
      <c r="P981" s="81"/>
      <c r="Q981" s="81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 x14ac:dyDescent="0.2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1"/>
      <c r="O982" s="81"/>
      <c r="P982" s="81"/>
      <c r="Q982" s="81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 x14ac:dyDescent="0.2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1"/>
      <c r="O983" s="81"/>
      <c r="P983" s="81"/>
      <c r="Q983" s="81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 x14ac:dyDescent="0.2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1"/>
      <c r="O984" s="81"/>
      <c r="P984" s="81"/>
      <c r="Q984" s="81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 x14ac:dyDescent="0.2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1"/>
      <c r="O985" s="81"/>
      <c r="P985" s="81"/>
      <c r="Q985" s="81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 x14ac:dyDescent="0.2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1"/>
      <c r="O986" s="81"/>
      <c r="P986" s="81"/>
      <c r="Q986" s="81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 x14ac:dyDescent="0.2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1"/>
      <c r="O987" s="81"/>
      <c r="P987" s="81"/>
      <c r="Q987" s="81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 x14ac:dyDescent="0.2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1"/>
      <c r="O988" s="81"/>
      <c r="P988" s="81"/>
      <c r="Q988" s="81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 x14ac:dyDescent="0.2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1"/>
      <c r="O989" s="81"/>
      <c r="P989" s="81"/>
      <c r="Q989" s="81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 x14ac:dyDescent="0.2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1"/>
      <c r="O990" s="81"/>
      <c r="P990" s="81"/>
      <c r="Q990" s="81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 x14ac:dyDescent="0.2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1"/>
      <c r="O991" s="81"/>
      <c r="P991" s="81"/>
      <c r="Q991" s="81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 x14ac:dyDescent="0.2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1"/>
      <c r="O992" s="81"/>
      <c r="P992" s="81"/>
      <c r="Q992" s="81"/>
      <c r="R992" s="8"/>
      <c r="S992" s="8"/>
      <c r="T992" s="8"/>
      <c r="U992" s="8"/>
      <c r="V992" s="8"/>
      <c r="W992" s="8"/>
      <c r="X992" s="8"/>
      <c r="Y992" s="9"/>
      <c r="Z992" s="9"/>
    </row>
  </sheetData>
  <mergeCells count="18">
    <mergeCell ref="A32:M33"/>
    <mergeCell ref="H2:M2"/>
    <mergeCell ref="B1:M1"/>
    <mergeCell ref="A4:M4"/>
    <mergeCell ref="B3:G3"/>
    <mergeCell ref="H3:M3"/>
    <mergeCell ref="A17:M17"/>
    <mergeCell ref="A16:C16"/>
    <mergeCell ref="B2:G2"/>
    <mergeCell ref="A1:A3"/>
    <mergeCell ref="A34:M34"/>
    <mergeCell ref="F48:M48"/>
    <mergeCell ref="A48:B48"/>
    <mergeCell ref="A45:M45"/>
    <mergeCell ref="B55:M55"/>
    <mergeCell ref="B52:M52"/>
    <mergeCell ref="B53:M54"/>
    <mergeCell ref="C48:E4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selection activeCell="B13" sqref="B13"/>
    </sheetView>
  </sheetViews>
  <sheetFormatPr defaultColWidth="17.28515625" defaultRowHeight="15" customHeight="1" x14ac:dyDescent="0.2"/>
  <cols>
    <col min="1" max="1" width="73.7109375" customWidth="1"/>
    <col min="2" max="2" width="71.42578125" customWidth="1"/>
    <col min="3" max="12" width="14.42578125" customWidth="1"/>
  </cols>
  <sheetData>
    <row r="1" spans="1:12" ht="15.75" customHeight="1" x14ac:dyDescent="0.2">
      <c r="A1" s="97" t="s">
        <v>45</v>
      </c>
      <c r="B1" s="83"/>
      <c r="C1" s="44"/>
      <c r="D1" s="44"/>
      <c r="E1" s="44"/>
      <c r="F1" s="44"/>
      <c r="G1" s="45"/>
      <c r="H1" s="45"/>
      <c r="I1" s="45"/>
      <c r="J1" s="45"/>
      <c r="K1" s="45"/>
      <c r="L1" s="45"/>
    </row>
    <row r="2" spans="1:12" ht="15.75" customHeight="1" x14ac:dyDescent="0.2">
      <c r="A2" s="46" t="s">
        <v>46</v>
      </c>
      <c r="B2" s="47">
        <v>5000</v>
      </c>
      <c r="C2" s="44"/>
      <c r="D2" s="44"/>
      <c r="E2" s="44"/>
      <c r="F2" s="44"/>
      <c r="G2" s="45"/>
      <c r="H2" s="45"/>
      <c r="I2" s="45"/>
      <c r="J2" s="45"/>
      <c r="K2" s="45"/>
      <c r="L2" s="45"/>
    </row>
    <row r="3" spans="1:12" ht="15.75" customHeight="1" x14ac:dyDescent="0.2">
      <c r="A3" s="48" t="s">
        <v>47</v>
      </c>
      <c r="B3" s="49">
        <v>0.2</v>
      </c>
      <c r="C3" s="44"/>
      <c r="D3" s="44"/>
      <c r="E3" s="44"/>
      <c r="F3" s="44"/>
      <c r="G3" s="45"/>
      <c r="H3" s="45"/>
      <c r="I3" s="45"/>
      <c r="J3" s="45"/>
      <c r="K3" s="45"/>
      <c r="L3" s="45"/>
    </row>
    <row r="4" spans="1:12" ht="15.75" customHeight="1" x14ac:dyDescent="0.2">
      <c r="A4" s="50" t="s">
        <v>48</v>
      </c>
      <c r="B4" s="162" t="s">
        <v>67</v>
      </c>
      <c r="C4" s="44"/>
      <c r="D4" s="44"/>
      <c r="E4" s="44"/>
      <c r="F4" s="44"/>
      <c r="G4" s="45"/>
      <c r="H4" s="45"/>
      <c r="I4" s="45"/>
      <c r="J4" s="45"/>
      <c r="K4" s="45"/>
      <c r="L4" s="45"/>
    </row>
    <row r="5" spans="1:12" ht="15.75" customHeight="1" x14ac:dyDescent="0.2">
      <c r="A5" s="51" t="s">
        <v>49</v>
      </c>
      <c r="B5" s="52">
        <v>100</v>
      </c>
      <c r="C5" s="44"/>
      <c r="D5" s="44"/>
      <c r="E5" s="44"/>
      <c r="F5" s="44"/>
      <c r="G5" s="45"/>
      <c r="H5" s="45"/>
      <c r="I5" s="45"/>
      <c r="J5" s="45"/>
      <c r="K5" s="45"/>
      <c r="L5" s="45"/>
    </row>
    <row r="6" spans="1:12" ht="15.75" customHeight="1" x14ac:dyDescent="0.2">
      <c r="A6" s="51" t="s">
        <v>50</v>
      </c>
      <c r="B6" s="53">
        <v>0.1</v>
      </c>
      <c r="C6" s="44"/>
      <c r="D6" s="44"/>
      <c r="E6" s="44"/>
      <c r="F6" s="44"/>
      <c r="G6" s="45"/>
      <c r="H6" s="45"/>
      <c r="I6" s="45"/>
      <c r="J6" s="45"/>
      <c r="K6" s="45"/>
      <c r="L6" s="45"/>
    </row>
    <row r="7" spans="1:12" ht="15.75" customHeight="1" x14ac:dyDescent="0.2">
      <c r="A7" s="54" t="s">
        <v>51</v>
      </c>
      <c r="B7" s="55">
        <v>0.5</v>
      </c>
      <c r="C7" s="44"/>
      <c r="D7" s="44"/>
      <c r="E7" s="44"/>
      <c r="F7" s="44"/>
      <c r="G7" s="45"/>
      <c r="H7" s="45"/>
      <c r="I7" s="45"/>
      <c r="J7" s="45"/>
      <c r="K7" s="45"/>
      <c r="L7" s="45"/>
    </row>
    <row r="8" spans="1:12" ht="15.75" customHeight="1" x14ac:dyDescent="0.2">
      <c r="A8" s="54" t="s">
        <v>52</v>
      </c>
      <c r="B8" s="55">
        <v>0.2</v>
      </c>
      <c r="C8" s="44"/>
      <c r="D8" s="44"/>
      <c r="E8" s="44"/>
      <c r="F8" s="44"/>
      <c r="G8" s="45"/>
      <c r="H8" s="45"/>
      <c r="I8" s="45"/>
      <c r="J8" s="45"/>
      <c r="K8" s="45"/>
      <c r="L8" s="45"/>
    </row>
    <row r="9" spans="1:12" ht="15.75" customHeight="1" x14ac:dyDescent="0.2">
      <c r="A9" s="54" t="s">
        <v>53</v>
      </c>
      <c r="B9" s="55">
        <v>0.8</v>
      </c>
      <c r="C9" s="44"/>
      <c r="D9" s="44"/>
      <c r="E9" s="44"/>
      <c r="F9" s="44"/>
      <c r="G9" s="45"/>
      <c r="H9" s="45"/>
      <c r="I9" s="45"/>
      <c r="J9" s="45"/>
      <c r="K9" s="45"/>
      <c r="L9" s="45"/>
    </row>
    <row r="10" spans="1:12" ht="15.75" customHeight="1" x14ac:dyDescent="0.2">
      <c r="A10" s="56"/>
      <c r="B10" s="56"/>
      <c r="C10" s="44"/>
      <c r="D10" s="44"/>
      <c r="E10" s="44"/>
      <c r="F10" s="44"/>
      <c r="G10" s="45"/>
      <c r="H10" s="45"/>
      <c r="I10" s="45"/>
      <c r="J10" s="45"/>
      <c r="K10" s="45"/>
      <c r="L10" s="45"/>
    </row>
    <row r="11" spans="1:12" ht="15.75" customHeight="1" x14ac:dyDescent="0.2">
      <c r="A11" s="56"/>
      <c r="B11" s="56"/>
      <c r="C11" s="44"/>
      <c r="D11" s="44"/>
      <c r="E11" s="44"/>
      <c r="F11" s="44"/>
      <c r="G11" s="45"/>
      <c r="H11" s="45"/>
      <c r="I11" s="45"/>
      <c r="J11" s="45"/>
      <c r="K11" s="45"/>
      <c r="L11" s="45"/>
    </row>
    <row r="12" spans="1:12" ht="15.75" customHeight="1" x14ac:dyDescent="0.2">
      <c r="A12" s="57"/>
      <c r="B12" s="56"/>
      <c r="C12" s="44"/>
      <c r="D12" s="44"/>
      <c r="E12" s="44"/>
      <c r="F12" s="44"/>
      <c r="G12" s="45"/>
      <c r="H12" s="45"/>
      <c r="I12" s="45"/>
      <c r="J12" s="45"/>
      <c r="K12" s="45"/>
      <c r="L12" s="45"/>
    </row>
    <row r="13" spans="1:12" ht="15.75" customHeight="1" x14ac:dyDescent="0.2">
      <c r="A13" s="56"/>
      <c r="B13" s="56"/>
      <c r="C13" s="44"/>
      <c r="D13" s="44"/>
      <c r="E13" s="44"/>
      <c r="F13" s="44"/>
      <c r="G13" s="45"/>
      <c r="H13" s="45"/>
      <c r="I13" s="45"/>
      <c r="J13" s="45"/>
      <c r="K13" s="45"/>
      <c r="L13" s="45"/>
    </row>
    <row r="14" spans="1:12" ht="15.75" customHeight="1" x14ac:dyDescent="0.2">
      <c r="A14" s="56"/>
      <c r="B14" s="56"/>
      <c r="C14" s="44"/>
      <c r="D14" s="44"/>
      <c r="E14" s="44"/>
      <c r="F14" s="44"/>
      <c r="G14" s="45"/>
      <c r="H14" s="45"/>
      <c r="I14" s="45"/>
      <c r="J14" s="45"/>
      <c r="K14" s="45"/>
      <c r="L14" s="45"/>
    </row>
    <row r="15" spans="1:12" ht="15.75" customHeight="1" x14ac:dyDescent="0.2">
      <c r="A15" s="56"/>
      <c r="B15" s="56"/>
      <c r="C15" s="44"/>
      <c r="D15" s="44"/>
      <c r="E15" s="44"/>
      <c r="F15" s="44"/>
      <c r="G15" s="45"/>
      <c r="H15" s="45"/>
      <c r="I15" s="45"/>
      <c r="J15" s="45"/>
      <c r="K15" s="45"/>
      <c r="L15" s="45"/>
    </row>
    <row r="16" spans="1:12" ht="15.75" customHeight="1" x14ac:dyDescent="0.2">
      <c r="A16" s="56"/>
      <c r="B16" s="56"/>
      <c r="C16" s="44"/>
      <c r="D16" s="44"/>
      <c r="E16" s="44"/>
      <c r="F16" s="44"/>
      <c r="G16" s="45"/>
      <c r="H16" s="45"/>
      <c r="I16" s="45"/>
      <c r="J16" s="45"/>
      <c r="K16" s="45"/>
      <c r="L16" s="45"/>
    </row>
    <row r="17" spans="1:12" ht="15.75" customHeight="1" x14ac:dyDescent="0.2">
      <c r="A17" s="56"/>
      <c r="B17" s="56"/>
      <c r="C17" s="44"/>
      <c r="D17" s="44"/>
      <c r="E17" s="44"/>
      <c r="F17" s="44"/>
      <c r="G17" s="45"/>
      <c r="H17" s="45"/>
      <c r="I17" s="45"/>
      <c r="J17" s="45"/>
      <c r="K17" s="45"/>
      <c r="L17" s="45"/>
    </row>
    <row r="18" spans="1:12" ht="15.75" customHeight="1" x14ac:dyDescent="0.2">
      <c r="A18" s="56"/>
      <c r="B18" s="56"/>
      <c r="C18" s="44"/>
      <c r="D18" s="44"/>
      <c r="E18" s="44"/>
      <c r="F18" s="44"/>
      <c r="G18" s="45"/>
      <c r="H18" s="45"/>
      <c r="I18" s="45"/>
      <c r="J18" s="45"/>
      <c r="K18" s="45"/>
      <c r="L18" s="45"/>
    </row>
    <row r="19" spans="1:12" ht="15.75" customHeight="1" x14ac:dyDescent="0.2">
      <c r="A19" s="56"/>
      <c r="B19" s="56"/>
      <c r="C19" s="44"/>
      <c r="D19" s="44"/>
      <c r="E19" s="44"/>
      <c r="F19" s="44"/>
      <c r="G19" s="45"/>
      <c r="H19" s="45"/>
      <c r="I19" s="45"/>
      <c r="J19" s="45"/>
      <c r="K19" s="45"/>
      <c r="L19" s="45"/>
    </row>
    <row r="20" spans="1:12" ht="15.75" customHeight="1" x14ac:dyDescent="0.2">
      <c r="A20" s="56"/>
      <c r="B20" s="56"/>
      <c r="C20" s="44"/>
      <c r="D20" s="44"/>
      <c r="E20" s="44"/>
      <c r="F20" s="44"/>
      <c r="G20" s="45"/>
      <c r="H20" s="45"/>
      <c r="I20" s="45"/>
      <c r="J20" s="45"/>
      <c r="K20" s="45"/>
      <c r="L20" s="45"/>
    </row>
    <row r="21" spans="1:12" ht="12.75" customHeight="1" x14ac:dyDescent="0.2">
      <c r="A21" s="56"/>
      <c r="B21" s="56"/>
      <c r="C21" s="44"/>
      <c r="D21" s="44"/>
      <c r="E21" s="44"/>
      <c r="F21" s="44"/>
      <c r="G21" s="45"/>
      <c r="H21" s="45"/>
      <c r="I21" s="45"/>
      <c r="J21" s="45"/>
      <c r="K21" s="45"/>
      <c r="L21" s="45"/>
    </row>
    <row r="22" spans="1:12" ht="12.75" x14ac:dyDescent="0.2">
      <c r="A22" s="57"/>
      <c r="B22" s="57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2.75" x14ac:dyDescent="0.2">
      <c r="A23" s="57"/>
      <c r="B23" s="57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2.75" x14ac:dyDescent="0.2">
      <c r="A24" s="57"/>
      <c r="B24" s="57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2.75" x14ac:dyDescent="0.2">
      <c r="A25" s="57"/>
      <c r="B25" s="57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2.75" x14ac:dyDescent="0.2">
      <c r="A26" s="57"/>
      <c r="B26" s="57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.75" x14ac:dyDescent="0.2">
      <c r="A27" s="57"/>
      <c r="B27" s="57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2.75" x14ac:dyDescent="0.2">
      <c r="A28" s="57"/>
      <c r="B28" s="57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2.75" x14ac:dyDescent="0.2">
      <c r="A29" s="57"/>
      <c r="B29" s="57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 x14ac:dyDescent="0.2">
      <c r="A30" s="57"/>
      <c r="B30" s="57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2.75" x14ac:dyDescent="0.2">
      <c r="A31" s="57"/>
      <c r="B31" s="57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2.75" x14ac:dyDescent="0.2">
      <c r="A32" s="57"/>
      <c r="B32" s="57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 x14ac:dyDescent="0.2">
      <c r="A33" s="57"/>
      <c r="B33" s="57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 x14ac:dyDescent="0.2">
      <c r="A34" s="57"/>
      <c r="B34" s="57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 x14ac:dyDescent="0.2">
      <c r="A35" s="57"/>
      <c r="B35" s="57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 x14ac:dyDescent="0.2">
      <c r="A36" s="57"/>
      <c r="B36" s="57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 x14ac:dyDescent="0.2">
      <c r="A37" s="57"/>
      <c r="B37" s="57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 x14ac:dyDescent="0.2">
      <c r="A38" s="57"/>
      <c r="B38" s="57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 x14ac:dyDescent="0.2">
      <c r="A39" s="57"/>
      <c r="B39" s="57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 x14ac:dyDescent="0.2">
      <c r="A40" s="57"/>
      <c r="B40" s="57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 x14ac:dyDescent="0.2">
      <c r="A41" s="57"/>
      <c r="B41" s="57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 x14ac:dyDescent="0.2">
      <c r="A42" s="57"/>
      <c r="B42" s="57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 x14ac:dyDescent="0.2">
      <c r="A43" s="57"/>
      <c r="B43" s="57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 x14ac:dyDescent="0.2">
      <c r="A44" s="57"/>
      <c r="B44" s="57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 x14ac:dyDescent="0.2">
      <c r="A45" s="57"/>
      <c r="B45" s="57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 x14ac:dyDescent="0.2">
      <c r="A46" s="57"/>
      <c r="B46" s="57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 x14ac:dyDescent="0.2">
      <c r="A47" s="57"/>
      <c r="B47" s="57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 x14ac:dyDescent="0.2">
      <c r="A48" s="57"/>
      <c r="B48" s="57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 x14ac:dyDescent="0.2">
      <c r="A49" s="57"/>
      <c r="B49" s="57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 x14ac:dyDescent="0.2">
      <c r="A50" s="57"/>
      <c r="B50" s="57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 x14ac:dyDescent="0.2">
      <c r="A51" s="57"/>
      <c r="B51" s="57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 x14ac:dyDescent="0.2">
      <c r="A52" s="57"/>
      <c r="B52" s="57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 x14ac:dyDescent="0.2">
      <c r="A53" s="57"/>
      <c r="B53" s="57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 x14ac:dyDescent="0.2">
      <c r="A54" s="57"/>
      <c r="B54" s="57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 x14ac:dyDescent="0.2">
      <c r="A55" s="57"/>
      <c r="B55" s="57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 x14ac:dyDescent="0.2">
      <c r="A56" s="57"/>
      <c r="B56" s="57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 x14ac:dyDescent="0.2">
      <c r="A57" s="57"/>
      <c r="B57" s="57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 x14ac:dyDescent="0.2">
      <c r="A58" s="57"/>
      <c r="B58" s="57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 x14ac:dyDescent="0.2">
      <c r="A59" s="57"/>
      <c r="B59" s="57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 x14ac:dyDescent="0.2">
      <c r="A60" s="57"/>
      <c r="B60" s="57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.75" x14ac:dyDescent="0.2">
      <c r="A61" s="57"/>
      <c r="B61" s="57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2.75" x14ac:dyDescent="0.2">
      <c r="A62" s="57"/>
      <c r="B62" s="57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 x14ac:dyDescent="0.2">
      <c r="A63" s="57"/>
      <c r="B63" s="57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 x14ac:dyDescent="0.2">
      <c r="A64" s="57"/>
      <c r="B64" s="57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 x14ac:dyDescent="0.2">
      <c r="A65" s="57"/>
      <c r="B65" s="57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2.75" x14ac:dyDescent="0.2">
      <c r="A66" s="57"/>
      <c r="B66" s="57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2.75" x14ac:dyDescent="0.2">
      <c r="A67" s="57"/>
      <c r="B67" s="57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2.75" x14ac:dyDescent="0.2">
      <c r="A68" s="57"/>
      <c r="B68" s="57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2.75" x14ac:dyDescent="0.2">
      <c r="A69" s="57"/>
      <c r="B69" s="57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2.75" x14ac:dyDescent="0.2">
      <c r="A70" s="57"/>
      <c r="B70" s="57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2.75" x14ac:dyDescent="0.2">
      <c r="A71" s="57"/>
      <c r="B71" s="57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2.75" x14ac:dyDescent="0.2">
      <c r="A72" s="57"/>
      <c r="B72" s="57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2.75" x14ac:dyDescent="0.2">
      <c r="A73" s="57"/>
      <c r="B73" s="57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2.75" x14ac:dyDescent="0.2">
      <c r="A74" s="57"/>
      <c r="B74" s="57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2.75" x14ac:dyDescent="0.2">
      <c r="A75" s="57"/>
      <c r="B75" s="57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2.75" x14ac:dyDescent="0.2">
      <c r="A76" s="57"/>
      <c r="B76" s="57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2.75" x14ac:dyDescent="0.2">
      <c r="A77" s="57"/>
      <c r="B77" s="57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2.75" x14ac:dyDescent="0.2">
      <c r="A78" s="57"/>
      <c r="B78" s="57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2.75" x14ac:dyDescent="0.2">
      <c r="A79" s="57"/>
      <c r="B79" s="57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2.75" x14ac:dyDescent="0.2">
      <c r="A80" s="57"/>
      <c r="B80" s="57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2.75" x14ac:dyDescent="0.2">
      <c r="A81" s="57"/>
      <c r="B81" s="57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2.75" x14ac:dyDescent="0.2">
      <c r="A82" s="57"/>
      <c r="B82" s="57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2.75" x14ac:dyDescent="0.2">
      <c r="A83" s="57"/>
      <c r="B83" s="57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2.75" x14ac:dyDescent="0.2">
      <c r="A84" s="57"/>
      <c r="B84" s="57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2.75" x14ac:dyDescent="0.2">
      <c r="A85" s="57"/>
      <c r="B85" s="57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2.75" x14ac:dyDescent="0.2">
      <c r="A86" s="57"/>
      <c r="B86" s="57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2.75" x14ac:dyDescent="0.2">
      <c r="A87" s="57"/>
      <c r="B87" s="57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2.75" x14ac:dyDescent="0.2">
      <c r="A88" s="57"/>
      <c r="B88" s="57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2.75" x14ac:dyDescent="0.2">
      <c r="A89" s="57"/>
      <c r="B89" s="57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2.75" x14ac:dyDescent="0.2">
      <c r="A90" s="57"/>
      <c r="B90" s="57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2.75" x14ac:dyDescent="0.2">
      <c r="A91" s="57"/>
      <c r="B91" s="57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2.75" x14ac:dyDescent="0.2">
      <c r="A92" s="57"/>
      <c r="B92" s="57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2.75" x14ac:dyDescent="0.2">
      <c r="A93" s="57"/>
      <c r="B93" s="57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2.75" x14ac:dyDescent="0.2">
      <c r="A94" s="57"/>
      <c r="B94" s="57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2.75" x14ac:dyDescent="0.2">
      <c r="A95" s="57"/>
      <c r="B95" s="57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2.75" x14ac:dyDescent="0.2">
      <c r="A96" s="57"/>
      <c r="B96" s="57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2.75" x14ac:dyDescent="0.2">
      <c r="A97" s="57"/>
      <c r="B97" s="57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2.75" x14ac:dyDescent="0.2">
      <c r="A98" s="57"/>
      <c r="B98" s="57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2.75" x14ac:dyDescent="0.2">
      <c r="A99" s="57"/>
      <c r="B99" s="57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2.75" x14ac:dyDescent="0.2">
      <c r="A100" s="57"/>
      <c r="B100" s="57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 x14ac:dyDescent="0.2">
      <c r="A101" s="57"/>
      <c r="B101" s="57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 x14ac:dyDescent="0.2">
      <c r="A102" s="57"/>
      <c r="B102" s="57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2.75" x14ac:dyDescent="0.2">
      <c r="A103" s="57"/>
      <c r="B103" s="57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2.75" x14ac:dyDescent="0.2">
      <c r="A104" s="57"/>
      <c r="B104" s="57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2.75" x14ac:dyDescent="0.2">
      <c r="A105" s="57"/>
      <c r="B105" s="57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2.75" x14ac:dyDescent="0.2">
      <c r="A106" s="57"/>
      <c r="B106" s="57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2.75" x14ac:dyDescent="0.2">
      <c r="A107" s="57"/>
      <c r="B107" s="57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2.75" x14ac:dyDescent="0.2">
      <c r="A108" s="57"/>
      <c r="B108" s="57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2.75" x14ac:dyDescent="0.2">
      <c r="A109" s="57"/>
      <c r="B109" s="57"/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2.75" x14ac:dyDescent="0.2">
      <c r="A110" s="57"/>
      <c r="B110" s="57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2.75" x14ac:dyDescent="0.2">
      <c r="A111" s="57"/>
      <c r="B111" s="57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2.75" x14ac:dyDescent="0.2">
      <c r="A112" s="57"/>
      <c r="B112" s="57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2.75" x14ac:dyDescent="0.2">
      <c r="A113" s="57"/>
      <c r="B113" s="57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2.75" x14ac:dyDescent="0.2">
      <c r="A114" s="57"/>
      <c r="B114" s="57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2.75" x14ac:dyDescent="0.2">
      <c r="A115" s="57"/>
      <c r="B115" s="57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2.75" x14ac:dyDescent="0.2">
      <c r="A116" s="57"/>
      <c r="B116" s="57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2.75" x14ac:dyDescent="0.2">
      <c r="A117" s="57"/>
      <c r="B117" s="57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2.75" x14ac:dyDescent="0.2">
      <c r="A118" s="57"/>
      <c r="B118" s="57"/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2.75" x14ac:dyDescent="0.2">
      <c r="A119" s="57"/>
      <c r="B119" s="57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2.75" x14ac:dyDescent="0.2">
      <c r="A120" s="57"/>
      <c r="B120" s="57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2.75" x14ac:dyDescent="0.2">
      <c r="A121" s="57"/>
      <c r="B121" s="57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2.75" x14ac:dyDescent="0.2">
      <c r="A122" s="57"/>
      <c r="B122" s="57"/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2.75" x14ac:dyDescent="0.2">
      <c r="A123" s="57"/>
      <c r="B123" s="57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2.75" x14ac:dyDescent="0.2">
      <c r="A124" s="57"/>
      <c r="B124" s="57"/>
      <c r="C124" s="45"/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2.75" x14ac:dyDescent="0.2">
      <c r="A125" s="57"/>
      <c r="B125" s="57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2.75" x14ac:dyDescent="0.2">
      <c r="A126" s="57"/>
      <c r="B126" s="57"/>
      <c r="C126" s="45"/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2.75" x14ac:dyDescent="0.2">
      <c r="A127" s="57"/>
      <c r="B127" s="57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2.75" x14ac:dyDescent="0.2">
      <c r="A128" s="57"/>
      <c r="B128" s="57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2.75" x14ac:dyDescent="0.2">
      <c r="A129" s="57"/>
      <c r="B129" s="57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2.75" x14ac:dyDescent="0.2">
      <c r="A130" s="57"/>
      <c r="B130" s="57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2.75" x14ac:dyDescent="0.2">
      <c r="A131" s="57"/>
      <c r="B131" s="57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2.75" x14ac:dyDescent="0.2">
      <c r="A132" s="57"/>
      <c r="B132" s="57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2.75" x14ac:dyDescent="0.2">
      <c r="A133" s="57"/>
      <c r="B133" s="57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2.75" x14ac:dyDescent="0.2">
      <c r="A134" s="57"/>
      <c r="B134" s="57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2.75" x14ac:dyDescent="0.2">
      <c r="A135" s="57"/>
      <c r="B135" s="57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2.75" x14ac:dyDescent="0.2">
      <c r="A136" s="57"/>
      <c r="B136" s="57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2.75" x14ac:dyDescent="0.2">
      <c r="A137" s="57"/>
      <c r="B137" s="57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2.75" x14ac:dyDescent="0.2">
      <c r="A138" s="57"/>
      <c r="B138" s="57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2.75" x14ac:dyDescent="0.2">
      <c r="A139" s="57"/>
      <c r="B139" s="57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2.75" x14ac:dyDescent="0.2">
      <c r="A140" s="57"/>
      <c r="B140" s="57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2.75" x14ac:dyDescent="0.2">
      <c r="A141" s="57"/>
      <c r="B141" s="57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2.75" x14ac:dyDescent="0.2">
      <c r="A142" s="57"/>
      <c r="B142" s="57"/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2.75" x14ac:dyDescent="0.2">
      <c r="A143" s="57"/>
      <c r="B143" s="57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2.75" x14ac:dyDescent="0.2">
      <c r="A144" s="57"/>
      <c r="B144" s="57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2.75" x14ac:dyDescent="0.2">
      <c r="A145" s="57"/>
      <c r="B145" s="57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2.75" x14ac:dyDescent="0.2">
      <c r="A146" s="57"/>
      <c r="B146" s="57"/>
      <c r="C146" s="45"/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2.75" x14ac:dyDescent="0.2">
      <c r="A147" s="57"/>
      <c r="B147" s="57"/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2.75" x14ac:dyDescent="0.2">
      <c r="A148" s="57"/>
      <c r="B148" s="57"/>
      <c r="C148" s="45"/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2.75" x14ac:dyDescent="0.2">
      <c r="A149" s="57"/>
      <c r="B149" s="57"/>
      <c r="C149" s="45"/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2.75" x14ac:dyDescent="0.2">
      <c r="A150" s="57"/>
      <c r="B150" s="57"/>
      <c r="C150" s="45"/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2.75" x14ac:dyDescent="0.2">
      <c r="A151" s="57"/>
      <c r="B151" s="57"/>
      <c r="C151" s="45"/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2.75" x14ac:dyDescent="0.2">
      <c r="A152" s="57"/>
      <c r="B152" s="57"/>
      <c r="C152" s="45"/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2.75" x14ac:dyDescent="0.2">
      <c r="A153" s="57"/>
      <c r="B153" s="57"/>
      <c r="C153" s="45"/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2.75" x14ac:dyDescent="0.2">
      <c r="A154" s="57"/>
      <c r="B154" s="57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2.75" x14ac:dyDescent="0.2">
      <c r="A155" s="57"/>
      <c r="B155" s="57"/>
      <c r="C155" s="45"/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2.75" x14ac:dyDescent="0.2">
      <c r="A156" s="57"/>
      <c r="B156" s="57"/>
      <c r="C156" s="45"/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2.75" x14ac:dyDescent="0.2">
      <c r="A157" s="57"/>
      <c r="B157" s="57"/>
      <c r="C157" s="45"/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2.75" x14ac:dyDescent="0.2">
      <c r="A158" s="57"/>
      <c r="B158" s="57"/>
      <c r="C158" s="45"/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2.75" x14ac:dyDescent="0.2">
      <c r="A159" s="57"/>
      <c r="B159" s="57"/>
      <c r="C159" s="45"/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2.75" x14ac:dyDescent="0.2">
      <c r="A160" s="57"/>
      <c r="B160" s="57"/>
      <c r="C160" s="45"/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2.75" x14ac:dyDescent="0.2">
      <c r="A161" s="57"/>
      <c r="B161" s="57"/>
      <c r="C161" s="45"/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2.75" x14ac:dyDescent="0.2">
      <c r="A162" s="57"/>
      <c r="B162" s="57"/>
      <c r="C162" s="45"/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2.75" x14ac:dyDescent="0.2">
      <c r="A163" s="57"/>
      <c r="B163" s="57"/>
      <c r="C163" s="45"/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2.75" x14ac:dyDescent="0.2">
      <c r="A164" s="57"/>
      <c r="B164" s="57"/>
      <c r="C164" s="45"/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2.75" x14ac:dyDescent="0.2">
      <c r="A165" s="57"/>
      <c r="B165" s="57"/>
      <c r="C165" s="45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2.75" x14ac:dyDescent="0.2">
      <c r="A166" s="57"/>
      <c r="B166" s="57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2.75" x14ac:dyDescent="0.2">
      <c r="A167" s="57"/>
      <c r="B167" s="57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2.75" x14ac:dyDescent="0.2">
      <c r="A168" s="57"/>
      <c r="B168" s="57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2.75" x14ac:dyDescent="0.2">
      <c r="A169" s="57"/>
      <c r="B169" s="57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2.75" x14ac:dyDescent="0.2">
      <c r="A170" s="57"/>
      <c r="B170" s="57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2.75" x14ac:dyDescent="0.2">
      <c r="A171" s="57"/>
      <c r="B171" s="57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2.75" x14ac:dyDescent="0.2">
      <c r="A172" s="57"/>
      <c r="B172" s="57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2.75" x14ac:dyDescent="0.2">
      <c r="A173" s="57"/>
      <c r="B173" s="57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2.75" x14ac:dyDescent="0.2">
      <c r="A174" s="57"/>
      <c r="B174" s="57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2.75" x14ac:dyDescent="0.2">
      <c r="A175" s="57"/>
      <c r="B175" s="57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2.75" x14ac:dyDescent="0.2">
      <c r="A176" s="57"/>
      <c r="B176" s="57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2.75" x14ac:dyDescent="0.2">
      <c r="A177" s="57"/>
      <c r="B177" s="57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2.75" x14ac:dyDescent="0.2">
      <c r="A178" s="57"/>
      <c r="B178" s="57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2.75" x14ac:dyDescent="0.2">
      <c r="A179" s="57"/>
      <c r="B179" s="57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2.75" x14ac:dyDescent="0.2">
      <c r="A180" s="57"/>
      <c r="B180" s="57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2.75" x14ac:dyDescent="0.2">
      <c r="A181" s="57"/>
      <c r="B181" s="57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2.75" x14ac:dyDescent="0.2">
      <c r="A182" s="57"/>
      <c r="B182" s="57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2.75" x14ac:dyDescent="0.2">
      <c r="A183" s="57"/>
      <c r="B183" s="57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2.75" x14ac:dyDescent="0.2">
      <c r="A184" s="57"/>
      <c r="B184" s="57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2.75" x14ac:dyDescent="0.2">
      <c r="A185" s="57"/>
      <c r="B185" s="57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2.75" x14ac:dyDescent="0.2">
      <c r="A186" s="57"/>
      <c r="B186" s="57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2.75" x14ac:dyDescent="0.2">
      <c r="A187" s="57"/>
      <c r="B187" s="57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2.75" x14ac:dyDescent="0.2">
      <c r="A188" s="57"/>
      <c r="B188" s="57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2.75" x14ac:dyDescent="0.2">
      <c r="A189" s="57"/>
      <c r="B189" s="57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2.75" x14ac:dyDescent="0.2">
      <c r="A190" s="57"/>
      <c r="B190" s="57"/>
      <c r="C190" s="45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2.75" x14ac:dyDescent="0.2">
      <c r="A191" s="57"/>
      <c r="B191" s="57"/>
      <c r="C191" s="45"/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2.75" x14ac:dyDescent="0.2">
      <c r="A192" s="57"/>
      <c r="B192" s="57"/>
      <c r="C192" s="45"/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2.75" x14ac:dyDescent="0.2">
      <c r="A193" s="57"/>
      <c r="B193" s="57"/>
      <c r="C193" s="45"/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2.75" x14ac:dyDescent="0.2">
      <c r="A194" s="57"/>
      <c r="B194" s="57"/>
      <c r="C194" s="45"/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2.75" x14ac:dyDescent="0.2">
      <c r="A195" s="57"/>
      <c r="B195" s="57"/>
      <c r="C195" s="45"/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2.75" x14ac:dyDescent="0.2">
      <c r="A196" s="57"/>
      <c r="B196" s="57"/>
      <c r="C196" s="45"/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2.75" x14ac:dyDescent="0.2">
      <c r="A197" s="57"/>
      <c r="B197" s="57"/>
      <c r="C197" s="45"/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2.75" x14ac:dyDescent="0.2">
      <c r="A198" s="57"/>
      <c r="B198" s="57"/>
      <c r="C198" s="45"/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2.75" x14ac:dyDescent="0.2">
      <c r="A199" s="57"/>
      <c r="B199" s="57"/>
      <c r="C199" s="45"/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2.75" x14ac:dyDescent="0.2">
      <c r="A200" s="57"/>
      <c r="B200" s="57"/>
      <c r="C200" s="45"/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2.75" x14ac:dyDescent="0.2">
      <c r="A201" s="57"/>
      <c r="B201" s="57"/>
      <c r="C201" s="45"/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2.75" x14ac:dyDescent="0.2">
      <c r="A202" s="57"/>
      <c r="B202" s="57"/>
      <c r="C202" s="45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2.75" x14ac:dyDescent="0.2">
      <c r="A203" s="57"/>
      <c r="B203" s="57"/>
      <c r="C203" s="45"/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2.75" x14ac:dyDescent="0.2">
      <c r="A204" s="57"/>
      <c r="B204" s="57"/>
      <c r="C204" s="45"/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2.75" x14ac:dyDescent="0.2">
      <c r="A205" s="57"/>
      <c r="B205" s="57"/>
      <c r="C205" s="45"/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2.75" x14ac:dyDescent="0.2">
      <c r="A206" s="57"/>
      <c r="B206" s="57"/>
      <c r="C206" s="45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2.75" x14ac:dyDescent="0.2">
      <c r="A207" s="57"/>
      <c r="B207" s="57"/>
      <c r="C207" s="45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2.75" x14ac:dyDescent="0.2">
      <c r="A208" s="57"/>
      <c r="B208" s="57"/>
      <c r="C208" s="45"/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2.75" x14ac:dyDescent="0.2">
      <c r="A209" s="57"/>
      <c r="B209" s="57"/>
      <c r="C209" s="45"/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2.75" x14ac:dyDescent="0.2">
      <c r="A210" s="57"/>
      <c r="B210" s="57"/>
      <c r="C210" s="45"/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2.75" x14ac:dyDescent="0.2">
      <c r="A211" s="57"/>
      <c r="B211" s="57"/>
      <c r="C211" s="45"/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2.75" x14ac:dyDescent="0.2">
      <c r="A212" s="57"/>
      <c r="B212" s="57"/>
      <c r="C212" s="45"/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2.75" x14ac:dyDescent="0.2">
      <c r="A213" s="57"/>
      <c r="B213" s="57"/>
      <c r="C213" s="45"/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2.75" x14ac:dyDescent="0.2">
      <c r="A214" s="57"/>
      <c r="B214" s="57"/>
      <c r="C214" s="45"/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2.75" x14ac:dyDescent="0.2">
      <c r="A215" s="57"/>
      <c r="B215" s="57"/>
      <c r="C215" s="45"/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2.75" x14ac:dyDescent="0.2">
      <c r="A216" s="57"/>
      <c r="B216" s="57"/>
      <c r="C216" s="45"/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2.75" x14ac:dyDescent="0.2">
      <c r="A217" s="57"/>
      <c r="B217" s="57"/>
      <c r="C217" s="45"/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2.75" x14ac:dyDescent="0.2">
      <c r="A218" s="57"/>
      <c r="B218" s="57"/>
      <c r="C218" s="45"/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2.75" x14ac:dyDescent="0.2">
      <c r="A219" s="57"/>
      <c r="B219" s="57"/>
      <c r="C219" s="45"/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2.75" x14ac:dyDescent="0.2">
      <c r="A220" s="57"/>
      <c r="B220" s="57"/>
      <c r="C220" s="45"/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2.75" x14ac:dyDescent="0.2">
      <c r="A221" s="57"/>
      <c r="B221" s="57"/>
      <c r="C221" s="45"/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2.75" x14ac:dyDescent="0.2">
      <c r="A222" s="57"/>
      <c r="B222" s="57"/>
      <c r="C222" s="45"/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2.75" x14ac:dyDescent="0.2">
      <c r="A223" s="57"/>
      <c r="B223" s="57"/>
      <c r="C223" s="45"/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2.75" x14ac:dyDescent="0.2">
      <c r="A224" s="57"/>
      <c r="B224" s="57"/>
      <c r="C224" s="45"/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2.75" x14ac:dyDescent="0.2">
      <c r="A225" s="57"/>
      <c r="B225" s="57"/>
      <c r="C225" s="45"/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2.75" x14ac:dyDescent="0.2">
      <c r="A226" s="57"/>
      <c r="B226" s="57"/>
      <c r="C226" s="45"/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2.75" x14ac:dyDescent="0.2">
      <c r="A227" s="57"/>
      <c r="B227" s="57"/>
      <c r="C227" s="45"/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2.75" x14ac:dyDescent="0.2">
      <c r="A228" s="57"/>
      <c r="B228" s="57"/>
      <c r="C228" s="45"/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2.75" x14ac:dyDescent="0.2">
      <c r="A229" s="57"/>
      <c r="B229" s="57"/>
      <c r="C229" s="45"/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2.75" x14ac:dyDescent="0.2">
      <c r="A230" s="57"/>
      <c r="B230" s="57"/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2.75" x14ac:dyDescent="0.2">
      <c r="A231" s="57"/>
      <c r="B231" s="57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2.75" x14ac:dyDescent="0.2">
      <c r="A232" s="57"/>
      <c r="B232" s="57"/>
      <c r="C232" s="45"/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2.75" x14ac:dyDescent="0.2">
      <c r="A233" s="57"/>
      <c r="B233" s="57"/>
      <c r="C233" s="45"/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2.75" x14ac:dyDescent="0.2">
      <c r="A234" s="57"/>
      <c r="B234" s="57"/>
      <c r="C234" s="45"/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2.75" x14ac:dyDescent="0.2">
      <c r="A235" s="57"/>
      <c r="B235" s="57"/>
      <c r="C235" s="45"/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2.75" x14ac:dyDescent="0.2">
      <c r="A236" s="57"/>
      <c r="B236" s="57"/>
      <c r="C236" s="45"/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2.75" x14ac:dyDescent="0.2">
      <c r="A237" s="57"/>
      <c r="B237" s="57"/>
      <c r="C237" s="45"/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2.75" x14ac:dyDescent="0.2">
      <c r="A238" s="57"/>
      <c r="B238" s="57"/>
      <c r="C238" s="45"/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2.75" x14ac:dyDescent="0.2">
      <c r="A239" s="57"/>
      <c r="B239" s="57"/>
      <c r="C239" s="45"/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2.75" x14ac:dyDescent="0.2">
      <c r="A240" s="57"/>
      <c r="B240" s="57"/>
      <c r="C240" s="45"/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2.75" x14ac:dyDescent="0.2">
      <c r="A241" s="57"/>
      <c r="B241" s="57"/>
      <c r="C241" s="45"/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2.75" x14ac:dyDescent="0.2">
      <c r="A242" s="57"/>
      <c r="B242" s="57"/>
      <c r="C242" s="45"/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2.75" x14ac:dyDescent="0.2">
      <c r="A243" s="57"/>
      <c r="B243" s="57"/>
      <c r="C243" s="45"/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2.75" x14ac:dyDescent="0.2">
      <c r="A244" s="57"/>
      <c r="B244" s="57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2.75" x14ac:dyDescent="0.2">
      <c r="A245" s="57"/>
      <c r="B245" s="57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2.75" x14ac:dyDescent="0.2">
      <c r="A246" s="57"/>
      <c r="B246" s="57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2.75" x14ac:dyDescent="0.2">
      <c r="A247" s="57"/>
      <c r="B247" s="57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2.75" x14ac:dyDescent="0.2">
      <c r="A248" s="57"/>
      <c r="B248" s="57"/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2.75" x14ac:dyDescent="0.2">
      <c r="A249" s="57"/>
      <c r="B249" s="57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2.75" x14ac:dyDescent="0.2">
      <c r="A250" s="57"/>
      <c r="B250" s="57"/>
      <c r="C250" s="45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2.75" x14ac:dyDescent="0.2">
      <c r="A251" s="57"/>
      <c r="B251" s="57"/>
      <c r="C251" s="45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2.75" x14ac:dyDescent="0.2">
      <c r="A252" s="57"/>
      <c r="B252" s="57"/>
      <c r="C252" s="45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2.75" x14ac:dyDescent="0.2">
      <c r="A253" s="57"/>
      <c r="B253" s="57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2.75" x14ac:dyDescent="0.2">
      <c r="A254" s="57"/>
      <c r="B254" s="57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2.75" x14ac:dyDescent="0.2">
      <c r="A255" s="57"/>
      <c r="B255" s="57"/>
      <c r="C255" s="45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2.75" x14ac:dyDescent="0.2">
      <c r="A256" s="57"/>
      <c r="B256" s="57"/>
      <c r="C256" s="45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2.75" x14ac:dyDescent="0.2">
      <c r="A257" s="57"/>
      <c r="B257" s="57"/>
      <c r="C257" s="45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2.75" x14ac:dyDescent="0.2">
      <c r="A258" s="57"/>
      <c r="B258" s="57"/>
      <c r="C258" s="45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2.75" x14ac:dyDescent="0.2">
      <c r="A259" s="57"/>
      <c r="B259" s="57"/>
      <c r="C259" s="45"/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2.75" x14ac:dyDescent="0.2">
      <c r="A260" s="57"/>
      <c r="B260" s="57"/>
      <c r="C260" s="45"/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2.75" x14ac:dyDescent="0.2">
      <c r="A261" s="57"/>
      <c r="B261" s="57"/>
      <c r="C261" s="45"/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2.75" x14ac:dyDescent="0.2">
      <c r="A262" s="57"/>
      <c r="B262" s="57"/>
      <c r="C262" s="45"/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2.75" x14ac:dyDescent="0.2">
      <c r="A263" s="57"/>
      <c r="B263" s="57"/>
      <c r="C263" s="45"/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2.75" x14ac:dyDescent="0.2">
      <c r="A264" s="57"/>
      <c r="B264" s="57"/>
      <c r="C264" s="45"/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2.75" x14ac:dyDescent="0.2">
      <c r="A265" s="57"/>
      <c r="B265" s="57"/>
      <c r="C265" s="45"/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2.75" x14ac:dyDescent="0.2">
      <c r="A266" s="57"/>
      <c r="B266" s="57"/>
      <c r="C266" s="45"/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2.75" x14ac:dyDescent="0.2">
      <c r="A267" s="57"/>
      <c r="B267" s="57"/>
      <c r="C267" s="45"/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2.75" x14ac:dyDescent="0.2">
      <c r="A268" s="57"/>
      <c r="B268" s="57"/>
      <c r="C268" s="45"/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2.75" x14ac:dyDescent="0.2">
      <c r="A269" s="57"/>
      <c r="B269" s="57"/>
      <c r="C269" s="45"/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2.75" x14ac:dyDescent="0.2">
      <c r="A270" s="57"/>
      <c r="B270" s="57"/>
      <c r="C270" s="45"/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2.75" x14ac:dyDescent="0.2">
      <c r="A271" s="57"/>
      <c r="B271" s="57"/>
      <c r="C271" s="45"/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2.75" x14ac:dyDescent="0.2">
      <c r="A272" s="57"/>
      <c r="B272" s="57"/>
      <c r="C272" s="45"/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2.75" x14ac:dyDescent="0.2">
      <c r="A273" s="57"/>
      <c r="B273" s="57"/>
      <c r="C273" s="45"/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2.75" x14ac:dyDescent="0.2">
      <c r="A274" s="57"/>
      <c r="B274" s="57"/>
      <c r="C274" s="45"/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2.75" x14ac:dyDescent="0.2">
      <c r="A275" s="57"/>
      <c r="B275" s="57"/>
      <c r="C275" s="45"/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2.75" x14ac:dyDescent="0.2">
      <c r="A276" s="57"/>
      <c r="B276" s="57"/>
      <c r="C276" s="45"/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2.75" x14ac:dyDescent="0.2">
      <c r="A277" s="57"/>
      <c r="B277" s="57"/>
      <c r="C277" s="45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2.75" x14ac:dyDescent="0.2">
      <c r="A278" s="57"/>
      <c r="B278" s="57"/>
      <c r="C278" s="45"/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2.75" x14ac:dyDescent="0.2">
      <c r="A279" s="57"/>
      <c r="B279" s="57"/>
      <c r="C279" s="45"/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2.75" x14ac:dyDescent="0.2">
      <c r="A280" s="57"/>
      <c r="B280" s="57"/>
      <c r="C280" s="45"/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2.75" x14ac:dyDescent="0.2">
      <c r="A281" s="57"/>
      <c r="B281" s="57"/>
      <c r="C281" s="45"/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2.75" x14ac:dyDescent="0.2">
      <c r="A282" s="57"/>
      <c r="B282" s="57"/>
      <c r="C282" s="45"/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2.75" x14ac:dyDescent="0.2">
      <c r="A283" s="57"/>
      <c r="B283" s="57"/>
      <c r="C283" s="45"/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2.75" x14ac:dyDescent="0.2">
      <c r="A284" s="57"/>
      <c r="B284" s="57"/>
      <c r="C284" s="45"/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2.75" x14ac:dyDescent="0.2">
      <c r="A285" s="57"/>
      <c r="B285" s="57"/>
      <c r="C285" s="45"/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2.75" x14ac:dyDescent="0.2">
      <c r="A286" s="57"/>
      <c r="B286" s="57"/>
      <c r="C286" s="45"/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2.75" x14ac:dyDescent="0.2">
      <c r="A287" s="57"/>
      <c r="B287" s="57"/>
      <c r="C287" s="45"/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2.75" x14ac:dyDescent="0.2">
      <c r="A288" s="57"/>
      <c r="B288" s="57"/>
      <c r="C288" s="45"/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2.75" x14ac:dyDescent="0.2">
      <c r="A289" s="57"/>
      <c r="B289" s="57"/>
      <c r="C289" s="45"/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2.75" x14ac:dyDescent="0.2">
      <c r="A290" s="57"/>
      <c r="B290" s="57"/>
      <c r="C290" s="45"/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2.75" x14ac:dyDescent="0.2">
      <c r="A291" s="57"/>
      <c r="B291" s="57"/>
      <c r="C291" s="45"/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2.75" x14ac:dyDescent="0.2">
      <c r="A292" s="57"/>
      <c r="B292" s="57"/>
      <c r="C292" s="45"/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2.75" x14ac:dyDescent="0.2">
      <c r="A293" s="57"/>
      <c r="B293" s="57"/>
      <c r="C293" s="45"/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2.75" x14ac:dyDescent="0.2">
      <c r="A294" s="57"/>
      <c r="B294" s="57"/>
      <c r="C294" s="45"/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2.75" x14ac:dyDescent="0.2">
      <c r="A295" s="57"/>
      <c r="B295" s="57"/>
      <c r="C295" s="45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2.75" x14ac:dyDescent="0.2">
      <c r="A296" s="57"/>
      <c r="B296" s="57"/>
      <c r="C296" s="45"/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2.75" x14ac:dyDescent="0.2">
      <c r="A297" s="57"/>
      <c r="B297" s="57"/>
      <c r="C297" s="45"/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2.75" x14ac:dyDescent="0.2">
      <c r="A298" s="57"/>
      <c r="B298" s="57"/>
      <c r="C298" s="45"/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2.75" x14ac:dyDescent="0.2">
      <c r="A299" s="57"/>
      <c r="B299" s="57"/>
      <c r="C299" s="45"/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2.75" x14ac:dyDescent="0.2">
      <c r="A300" s="57"/>
      <c r="B300" s="57"/>
      <c r="C300" s="45"/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2.75" x14ac:dyDescent="0.2">
      <c r="A301" s="57"/>
      <c r="B301" s="57"/>
      <c r="C301" s="45"/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2.75" x14ac:dyDescent="0.2">
      <c r="A302" s="57"/>
      <c r="B302" s="57"/>
      <c r="C302" s="45"/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2.75" x14ac:dyDescent="0.2">
      <c r="A303" s="57"/>
      <c r="B303" s="57"/>
      <c r="C303" s="45"/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2.75" x14ac:dyDescent="0.2">
      <c r="A304" s="57"/>
      <c r="B304" s="57"/>
      <c r="C304" s="45"/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2.75" x14ac:dyDescent="0.2">
      <c r="A305" s="57"/>
      <c r="B305" s="57"/>
      <c r="C305" s="45"/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2.75" x14ac:dyDescent="0.2">
      <c r="A306" s="57"/>
      <c r="B306" s="57"/>
      <c r="C306" s="45"/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2.75" x14ac:dyDescent="0.2">
      <c r="A307" s="57"/>
      <c r="B307" s="57"/>
      <c r="C307" s="45"/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2.75" x14ac:dyDescent="0.2">
      <c r="A308" s="57"/>
      <c r="B308" s="57"/>
      <c r="C308" s="45"/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2.75" x14ac:dyDescent="0.2">
      <c r="A309" s="57"/>
      <c r="B309" s="57"/>
      <c r="C309" s="45"/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2.75" x14ac:dyDescent="0.2">
      <c r="A310" s="57"/>
      <c r="B310" s="57"/>
      <c r="C310" s="45"/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2.75" x14ac:dyDescent="0.2">
      <c r="A311" s="57"/>
      <c r="B311" s="57"/>
      <c r="C311" s="45"/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2.75" x14ac:dyDescent="0.2">
      <c r="A312" s="57"/>
      <c r="B312" s="57"/>
      <c r="C312" s="45"/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2.75" x14ac:dyDescent="0.2">
      <c r="A313" s="57"/>
      <c r="B313" s="57"/>
      <c r="C313" s="45"/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2.75" x14ac:dyDescent="0.2">
      <c r="A314" s="57"/>
      <c r="B314" s="57"/>
      <c r="C314" s="45"/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2.75" x14ac:dyDescent="0.2">
      <c r="A315" s="57"/>
      <c r="B315" s="57"/>
      <c r="C315" s="45"/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2.75" x14ac:dyDescent="0.2">
      <c r="A316" s="57"/>
      <c r="B316" s="57"/>
      <c r="C316" s="45"/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2.75" x14ac:dyDescent="0.2">
      <c r="A317" s="57"/>
      <c r="B317" s="57"/>
      <c r="C317" s="45"/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2.75" x14ac:dyDescent="0.2">
      <c r="A318" s="57"/>
      <c r="B318" s="57"/>
      <c r="C318" s="45"/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2.75" x14ac:dyDescent="0.2">
      <c r="A319" s="57"/>
      <c r="B319" s="57"/>
      <c r="C319" s="45"/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2.75" x14ac:dyDescent="0.2">
      <c r="A320" s="57"/>
      <c r="B320" s="57"/>
      <c r="C320" s="45"/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2.75" x14ac:dyDescent="0.2">
      <c r="A321" s="57"/>
      <c r="B321" s="57"/>
      <c r="C321" s="45"/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2.75" x14ac:dyDescent="0.2">
      <c r="A322" s="57"/>
      <c r="B322" s="57"/>
      <c r="C322" s="45"/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2.75" x14ac:dyDescent="0.2">
      <c r="A323" s="57"/>
      <c r="B323" s="57"/>
      <c r="C323" s="45"/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2.75" x14ac:dyDescent="0.2">
      <c r="A324" s="57"/>
      <c r="B324" s="57"/>
      <c r="C324" s="45"/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2.75" x14ac:dyDescent="0.2">
      <c r="A325" s="57"/>
      <c r="B325" s="57"/>
      <c r="C325" s="45"/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2.75" x14ac:dyDescent="0.2">
      <c r="A326" s="57"/>
      <c r="B326" s="57"/>
      <c r="C326" s="45"/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2.75" x14ac:dyDescent="0.2">
      <c r="A327" s="57"/>
      <c r="B327" s="57"/>
      <c r="C327" s="45"/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2.75" x14ac:dyDescent="0.2">
      <c r="A328" s="57"/>
      <c r="B328" s="57"/>
      <c r="C328" s="45"/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2.75" x14ac:dyDescent="0.2">
      <c r="A329" s="57"/>
      <c r="B329" s="57"/>
      <c r="C329" s="45"/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2.75" x14ac:dyDescent="0.2">
      <c r="A330" s="57"/>
      <c r="B330" s="57"/>
      <c r="C330" s="45"/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2.75" x14ac:dyDescent="0.2">
      <c r="A331" s="57"/>
      <c r="B331" s="57"/>
      <c r="C331" s="45"/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2.75" x14ac:dyDescent="0.2">
      <c r="A332" s="57"/>
      <c r="B332" s="57"/>
      <c r="C332" s="45"/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2.75" x14ac:dyDescent="0.2">
      <c r="A333" s="57"/>
      <c r="B333" s="57"/>
      <c r="C333" s="45"/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2.75" x14ac:dyDescent="0.2">
      <c r="A334" s="57"/>
      <c r="B334" s="57"/>
      <c r="C334" s="45"/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2.75" x14ac:dyDescent="0.2">
      <c r="A335" s="57"/>
      <c r="B335" s="57"/>
      <c r="C335" s="45"/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2.75" x14ac:dyDescent="0.2">
      <c r="A336" s="57"/>
      <c r="B336" s="57"/>
      <c r="C336" s="45"/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2.75" x14ac:dyDescent="0.2">
      <c r="A337" s="57"/>
      <c r="B337" s="57"/>
      <c r="C337" s="45"/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2.75" x14ac:dyDescent="0.2">
      <c r="A338" s="57"/>
      <c r="B338" s="57"/>
      <c r="C338" s="45"/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2.75" x14ac:dyDescent="0.2">
      <c r="A339" s="57"/>
      <c r="B339" s="57"/>
      <c r="C339" s="45"/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2.75" x14ac:dyDescent="0.2">
      <c r="A340" s="57"/>
      <c r="B340" s="57"/>
      <c r="C340" s="45"/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2.75" x14ac:dyDescent="0.2">
      <c r="A341" s="57"/>
      <c r="B341" s="57"/>
      <c r="C341" s="45"/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2.75" x14ac:dyDescent="0.2">
      <c r="A342" s="57"/>
      <c r="B342" s="57"/>
      <c r="C342" s="45"/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2.75" x14ac:dyDescent="0.2">
      <c r="A343" s="57"/>
      <c r="B343" s="57"/>
      <c r="C343" s="45"/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2.75" x14ac:dyDescent="0.2">
      <c r="A344" s="57"/>
      <c r="B344" s="57"/>
      <c r="C344" s="45"/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2.75" x14ac:dyDescent="0.2">
      <c r="A345" s="57"/>
      <c r="B345" s="57"/>
      <c r="C345" s="45"/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2.75" x14ac:dyDescent="0.2">
      <c r="A346" s="57"/>
      <c r="B346" s="57"/>
      <c r="C346" s="45"/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2.75" x14ac:dyDescent="0.2">
      <c r="A347" s="57"/>
      <c r="B347" s="57"/>
      <c r="C347" s="45"/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2.75" x14ac:dyDescent="0.2">
      <c r="A348" s="57"/>
      <c r="B348" s="57"/>
      <c r="C348" s="45"/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2.75" x14ac:dyDescent="0.2">
      <c r="A349" s="57"/>
      <c r="B349" s="57"/>
      <c r="C349" s="45"/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2.75" x14ac:dyDescent="0.2">
      <c r="A350" s="57"/>
      <c r="B350" s="57"/>
      <c r="C350" s="45"/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2.75" x14ac:dyDescent="0.2">
      <c r="A351" s="57"/>
      <c r="B351" s="57"/>
      <c r="C351" s="45"/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2.75" x14ac:dyDescent="0.2">
      <c r="A352" s="57"/>
      <c r="B352" s="57"/>
      <c r="C352" s="45"/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2.75" x14ac:dyDescent="0.2">
      <c r="A353" s="57"/>
      <c r="B353" s="57"/>
      <c r="C353" s="45"/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2.75" x14ac:dyDescent="0.2">
      <c r="A354" s="57"/>
      <c r="B354" s="57"/>
      <c r="C354" s="45"/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2.75" x14ac:dyDescent="0.2">
      <c r="A355" s="57"/>
      <c r="B355" s="57"/>
      <c r="C355" s="45"/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2.75" x14ac:dyDescent="0.2">
      <c r="A356" s="57"/>
      <c r="B356" s="57"/>
      <c r="C356" s="45"/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2.75" x14ac:dyDescent="0.2">
      <c r="A357" s="57"/>
      <c r="B357" s="57"/>
      <c r="C357" s="45"/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2.75" x14ac:dyDescent="0.2">
      <c r="A358" s="57"/>
      <c r="B358" s="57"/>
      <c r="C358" s="45"/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2.75" x14ac:dyDescent="0.2">
      <c r="A359" s="57"/>
      <c r="B359" s="57"/>
      <c r="C359" s="45"/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2.75" x14ac:dyDescent="0.2">
      <c r="A360" s="57"/>
      <c r="B360" s="57"/>
      <c r="C360" s="45"/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2.75" x14ac:dyDescent="0.2">
      <c r="A361" s="57"/>
      <c r="B361" s="57"/>
      <c r="C361" s="45"/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2.75" x14ac:dyDescent="0.2">
      <c r="A362" s="57"/>
      <c r="B362" s="57"/>
      <c r="C362" s="45"/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2.75" x14ac:dyDescent="0.2">
      <c r="A363" s="57"/>
      <c r="B363" s="57"/>
      <c r="C363" s="45"/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2.75" x14ac:dyDescent="0.2">
      <c r="A364" s="57"/>
      <c r="B364" s="57"/>
      <c r="C364" s="45"/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2.75" x14ac:dyDescent="0.2">
      <c r="A365" s="57"/>
      <c r="B365" s="57"/>
      <c r="C365" s="45"/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2.75" x14ac:dyDescent="0.2">
      <c r="A366" s="57"/>
      <c r="B366" s="57"/>
      <c r="C366" s="45"/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2.75" x14ac:dyDescent="0.2">
      <c r="A367" s="57"/>
      <c r="B367" s="57"/>
      <c r="C367" s="45"/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2.75" x14ac:dyDescent="0.2">
      <c r="A368" s="57"/>
      <c r="B368" s="57"/>
      <c r="C368" s="45"/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2.75" x14ac:dyDescent="0.2">
      <c r="A369" s="57"/>
      <c r="B369" s="57"/>
      <c r="C369" s="45"/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2.75" x14ac:dyDescent="0.2">
      <c r="A370" s="57"/>
      <c r="B370" s="57"/>
      <c r="C370" s="45"/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2.75" x14ac:dyDescent="0.2">
      <c r="A371" s="57"/>
      <c r="B371" s="57"/>
      <c r="C371" s="45"/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2.75" x14ac:dyDescent="0.2">
      <c r="A372" s="57"/>
      <c r="B372" s="57"/>
      <c r="C372" s="45"/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2.75" x14ac:dyDescent="0.2">
      <c r="A373" s="57"/>
      <c r="B373" s="57"/>
      <c r="C373" s="45"/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2.75" x14ac:dyDescent="0.2">
      <c r="A374" s="57"/>
      <c r="B374" s="57"/>
      <c r="C374" s="45"/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2.75" x14ac:dyDescent="0.2">
      <c r="A375" s="57"/>
      <c r="B375" s="57"/>
      <c r="C375" s="45"/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2.75" x14ac:dyDescent="0.2">
      <c r="A376" s="57"/>
      <c r="B376" s="57"/>
      <c r="C376" s="45"/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2.75" x14ac:dyDescent="0.2">
      <c r="A377" s="57"/>
      <c r="B377" s="57"/>
      <c r="C377" s="45"/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2.75" x14ac:dyDescent="0.2">
      <c r="A378" s="57"/>
      <c r="B378" s="57"/>
      <c r="C378" s="45"/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2.75" x14ac:dyDescent="0.2">
      <c r="A379" s="57"/>
      <c r="B379" s="57"/>
      <c r="C379" s="45"/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2.75" x14ac:dyDescent="0.2">
      <c r="A380" s="57"/>
      <c r="B380" s="57"/>
      <c r="C380" s="45"/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2.75" x14ac:dyDescent="0.2">
      <c r="A381" s="57"/>
      <c r="B381" s="57"/>
      <c r="C381" s="45"/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2.75" x14ac:dyDescent="0.2">
      <c r="A382" s="57"/>
      <c r="B382" s="57"/>
      <c r="C382" s="45"/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2.75" x14ac:dyDescent="0.2">
      <c r="A383" s="57"/>
      <c r="B383" s="57"/>
      <c r="C383" s="45"/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2.75" x14ac:dyDescent="0.2">
      <c r="A384" s="57"/>
      <c r="B384" s="57"/>
      <c r="C384" s="45"/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2.75" x14ac:dyDescent="0.2">
      <c r="A385" s="57"/>
      <c r="B385" s="57"/>
      <c r="C385" s="45"/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2.75" x14ac:dyDescent="0.2">
      <c r="A386" s="57"/>
      <c r="B386" s="57"/>
      <c r="C386" s="45"/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2.75" x14ac:dyDescent="0.2">
      <c r="A387" s="57"/>
      <c r="B387" s="57"/>
      <c r="C387" s="45"/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2.75" x14ac:dyDescent="0.2">
      <c r="A388" s="57"/>
      <c r="B388" s="57"/>
      <c r="C388" s="45"/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2.75" x14ac:dyDescent="0.2">
      <c r="A389" s="57"/>
      <c r="B389" s="57"/>
      <c r="C389" s="45"/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2.75" x14ac:dyDescent="0.2">
      <c r="A390" s="57"/>
      <c r="B390" s="57"/>
      <c r="C390" s="45"/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2.75" x14ac:dyDescent="0.2">
      <c r="A391" s="57"/>
      <c r="B391" s="57"/>
      <c r="C391" s="45"/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2.75" x14ac:dyDescent="0.2">
      <c r="A392" s="57"/>
      <c r="B392" s="57"/>
      <c r="C392" s="45"/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2.75" x14ac:dyDescent="0.2">
      <c r="A393" s="57"/>
      <c r="B393" s="57"/>
      <c r="C393" s="45"/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2.75" x14ac:dyDescent="0.2">
      <c r="A394" s="57"/>
      <c r="B394" s="57"/>
      <c r="C394" s="45"/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2.75" x14ac:dyDescent="0.2">
      <c r="A395" s="57"/>
      <c r="B395" s="57"/>
      <c r="C395" s="45"/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2.75" x14ac:dyDescent="0.2">
      <c r="A396" s="57"/>
      <c r="B396" s="57"/>
      <c r="C396" s="45"/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2.75" x14ac:dyDescent="0.2">
      <c r="A397" s="57"/>
      <c r="B397" s="57"/>
      <c r="C397" s="45"/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2.75" x14ac:dyDescent="0.2">
      <c r="A398" s="57"/>
      <c r="B398" s="57"/>
      <c r="C398" s="45"/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2.75" x14ac:dyDescent="0.2">
      <c r="A399" s="57"/>
      <c r="B399" s="57"/>
      <c r="C399" s="45"/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2.75" x14ac:dyDescent="0.2">
      <c r="A400" s="57"/>
      <c r="B400" s="57"/>
      <c r="C400" s="45"/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2.75" x14ac:dyDescent="0.2">
      <c r="A401" s="57"/>
      <c r="B401" s="57"/>
      <c r="C401" s="45"/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2.75" x14ac:dyDescent="0.2">
      <c r="A402" s="57"/>
      <c r="B402" s="57"/>
      <c r="C402" s="45"/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2.75" x14ac:dyDescent="0.2">
      <c r="A403" s="57"/>
      <c r="B403" s="57"/>
      <c r="C403" s="45"/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2.75" x14ac:dyDescent="0.2">
      <c r="A404" s="57"/>
      <c r="B404" s="57"/>
      <c r="C404" s="45"/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2.75" x14ac:dyDescent="0.2">
      <c r="A405" s="57"/>
      <c r="B405" s="57"/>
      <c r="C405" s="45"/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2.75" x14ac:dyDescent="0.2">
      <c r="A406" s="57"/>
      <c r="B406" s="57"/>
      <c r="C406" s="45"/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2.75" x14ac:dyDescent="0.2">
      <c r="A407" s="57"/>
      <c r="B407" s="57"/>
      <c r="C407" s="45"/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2.75" x14ac:dyDescent="0.2">
      <c r="A408" s="57"/>
      <c r="B408" s="57"/>
      <c r="C408" s="45"/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2.75" x14ac:dyDescent="0.2">
      <c r="A409" s="57"/>
      <c r="B409" s="57"/>
      <c r="C409" s="45"/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2.75" x14ac:dyDescent="0.2">
      <c r="A410" s="57"/>
      <c r="B410" s="57"/>
      <c r="C410" s="45"/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2.75" x14ac:dyDescent="0.2">
      <c r="A411" s="57"/>
      <c r="B411" s="57"/>
      <c r="C411" s="45"/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2.75" x14ac:dyDescent="0.2">
      <c r="A412" s="57"/>
      <c r="B412" s="57"/>
      <c r="C412" s="45"/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2.75" x14ac:dyDescent="0.2">
      <c r="A413" s="57"/>
      <c r="B413" s="57"/>
      <c r="C413" s="45"/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2.75" x14ac:dyDescent="0.2">
      <c r="A414" s="57"/>
      <c r="B414" s="57"/>
      <c r="C414" s="45"/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2.75" x14ac:dyDescent="0.2">
      <c r="A415" s="57"/>
      <c r="B415" s="57"/>
      <c r="C415" s="45"/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2.75" x14ac:dyDescent="0.2">
      <c r="A416" s="57"/>
      <c r="B416" s="57"/>
      <c r="C416" s="45"/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2.75" x14ac:dyDescent="0.2">
      <c r="A417" s="57"/>
      <c r="B417" s="57"/>
      <c r="C417" s="45"/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2.75" x14ac:dyDescent="0.2">
      <c r="A418" s="57"/>
      <c r="B418" s="57"/>
      <c r="C418" s="45"/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2.75" x14ac:dyDescent="0.2">
      <c r="A419" s="57"/>
      <c r="B419" s="57"/>
      <c r="C419" s="45"/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2.75" x14ac:dyDescent="0.2">
      <c r="A420" s="57"/>
      <c r="B420" s="57"/>
      <c r="C420" s="45"/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2.75" x14ac:dyDescent="0.2">
      <c r="A421" s="57"/>
      <c r="B421" s="57"/>
      <c r="C421" s="45"/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2.75" x14ac:dyDescent="0.2">
      <c r="A422" s="57"/>
      <c r="B422" s="57"/>
      <c r="C422" s="45"/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2.75" x14ac:dyDescent="0.2">
      <c r="A423" s="57"/>
      <c r="B423" s="57"/>
      <c r="C423" s="45"/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2.75" x14ac:dyDescent="0.2">
      <c r="A424" s="57"/>
      <c r="B424" s="57"/>
      <c r="C424" s="45"/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2.75" x14ac:dyDescent="0.2">
      <c r="A425" s="57"/>
      <c r="B425" s="57"/>
      <c r="C425" s="45"/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2.75" x14ac:dyDescent="0.2">
      <c r="A426" s="57"/>
      <c r="B426" s="57"/>
      <c r="C426" s="45"/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2.75" x14ac:dyDescent="0.2">
      <c r="A427" s="57"/>
      <c r="B427" s="57"/>
      <c r="C427" s="45"/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2.75" x14ac:dyDescent="0.2">
      <c r="A428" s="57"/>
      <c r="B428" s="57"/>
      <c r="C428" s="45"/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2.75" x14ac:dyDescent="0.2">
      <c r="A429" s="57"/>
      <c r="B429" s="57"/>
      <c r="C429" s="45"/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2.75" x14ac:dyDescent="0.2">
      <c r="A430" s="57"/>
      <c r="B430" s="57"/>
      <c r="C430" s="45"/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2.75" x14ac:dyDescent="0.2">
      <c r="A431" s="57"/>
      <c r="B431" s="57"/>
      <c r="C431" s="45"/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2.75" x14ac:dyDescent="0.2">
      <c r="A432" s="57"/>
      <c r="B432" s="57"/>
      <c r="C432" s="45"/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2.75" x14ac:dyDescent="0.2">
      <c r="A433" s="57"/>
      <c r="B433" s="57"/>
      <c r="C433" s="45"/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2.75" x14ac:dyDescent="0.2">
      <c r="A434" s="57"/>
      <c r="B434" s="57"/>
      <c r="C434" s="45"/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2.75" x14ac:dyDescent="0.2">
      <c r="A435" s="57"/>
      <c r="B435" s="57"/>
      <c r="C435" s="45"/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2.75" x14ac:dyDescent="0.2">
      <c r="A436" s="57"/>
      <c r="B436" s="57"/>
      <c r="C436" s="45"/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2.75" x14ac:dyDescent="0.2">
      <c r="A437" s="57"/>
      <c r="B437" s="57"/>
      <c r="C437" s="45"/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2.75" x14ac:dyDescent="0.2">
      <c r="A438" s="57"/>
      <c r="B438" s="57"/>
      <c r="C438" s="45"/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2.75" x14ac:dyDescent="0.2">
      <c r="A439" s="57"/>
      <c r="B439" s="57"/>
      <c r="C439" s="45"/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2.75" x14ac:dyDescent="0.2">
      <c r="A440" s="57"/>
      <c r="B440" s="57"/>
      <c r="C440" s="45"/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2.75" x14ac:dyDescent="0.2">
      <c r="A441" s="57"/>
      <c r="B441" s="57"/>
      <c r="C441" s="45"/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2.75" x14ac:dyDescent="0.2">
      <c r="A442" s="57"/>
      <c r="B442" s="57"/>
      <c r="C442" s="45"/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2.75" x14ac:dyDescent="0.2">
      <c r="A443" s="57"/>
      <c r="B443" s="57"/>
      <c r="C443" s="45"/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2.75" x14ac:dyDescent="0.2">
      <c r="A444" s="57"/>
      <c r="B444" s="57"/>
      <c r="C444" s="45"/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2.75" x14ac:dyDescent="0.2">
      <c r="A445" s="57"/>
      <c r="B445" s="57"/>
      <c r="C445" s="45"/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2.75" x14ac:dyDescent="0.2">
      <c r="A446" s="57"/>
      <c r="B446" s="57"/>
      <c r="C446" s="45"/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2.75" x14ac:dyDescent="0.2">
      <c r="A447" s="57"/>
      <c r="B447" s="57"/>
      <c r="C447" s="45"/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2.75" x14ac:dyDescent="0.2">
      <c r="A448" s="57"/>
      <c r="B448" s="57"/>
      <c r="C448" s="45"/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2.75" x14ac:dyDescent="0.2">
      <c r="A449" s="57"/>
      <c r="B449" s="57"/>
      <c r="C449" s="45"/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2.75" x14ac:dyDescent="0.2">
      <c r="A450" s="57"/>
      <c r="B450" s="57"/>
      <c r="C450" s="45"/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2.75" x14ac:dyDescent="0.2">
      <c r="A451" s="57"/>
      <c r="B451" s="57"/>
      <c r="C451" s="45"/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2.75" x14ac:dyDescent="0.2">
      <c r="A452" s="57"/>
      <c r="B452" s="57"/>
      <c r="C452" s="45"/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2.75" x14ac:dyDescent="0.2">
      <c r="A453" s="57"/>
      <c r="B453" s="57"/>
      <c r="C453" s="45"/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2.75" x14ac:dyDescent="0.2">
      <c r="A454" s="57"/>
      <c r="B454" s="57"/>
      <c r="C454" s="45"/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2.75" x14ac:dyDescent="0.2">
      <c r="A455" s="57"/>
      <c r="B455" s="57"/>
      <c r="C455" s="45"/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2.75" x14ac:dyDescent="0.2">
      <c r="A456" s="57"/>
      <c r="B456" s="57"/>
      <c r="C456" s="45"/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2.75" x14ac:dyDescent="0.2">
      <c r="A457" s="57"/>
      <c r="B457" s="57"/>
      <c r="C457" s="45"/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2.75" x14ac:dyDescent="0.2">
      <c r="A458" s="57"/>
      <c r="B458" s="57"/>
      <c r="C458" s="45"/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2.75" x14ac:dyDescent="0.2">
      <c r="A459" s="57"/>
      <c r="B459" s="57"/>
      <c r="C459" s="45"/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2.75" x14ac:dyDescent="0.2">
      <c r="A460" s="57"/>
      <c r="B460" s="57"/>
      <c r="C460" s="45"/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2.75" x14ac:dyDescent="0.2">
      <c r="A461" s="57"/>
      <c r="B461" s="57"/>
      <c r="C461" s="45"/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2.75" x14ac:dyDescent="0.2">
      <c r="A462" s="57"/>
      <c r="B462" s="57"/>
      <c r="C462" s="45"/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2.75" x14ac:dyDescent="0.2">
      <c r="A463" s="57"/>
      <c r="B463" s="57"/>
      <c r="C463" s="45"/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2.75" x14ac:dyDescent="0.2">
      <c r="A464" s="57"/>
      <c r="B464" s="57"/>
      <c r="C464" s="45"/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2.75" x14ac:dyDescent="0.2">
      <c r="A465" s="57"/>
      <c r="B465" s="57"/>
      <c r="C465" s="45"/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2.75" x14ac:dyDescent="0.2">
      <c r="A466" s="57"/>
      <c r="B466" s="57"/>
      <c r="C466" s="45"/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2.75" x14ac:dyDescent="0.2">
      <c r="A467" s="57"/>
      <c r="B467" s="57"/>
      <c r="C467" s="45"/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2.75" x14ac:dyDescent="0.2">
      <c r="A468" s="57"/>
      <c r="B468" s="57"/>
      <c r="C468" s="45"/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2.75" x14ac:dyDescent="0.2">
      <c r="A469" s="57"/>
      <c r="B469" s="57"/>
      <c r="C469" s="45"/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2.75" x14ac:dyDescent="0.2">
      <c r="A470" s="57"/>
      <c r="B470" s="57"/>
      <c r="C470" s="45"/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2.75" x14ac:dyDescent="0.2">
      <c r="A471" s="57"/>
      <c r="B471" s="57"/>
      <c r="C471" s="45"/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2.75" x14ac:dyDescent="0.2">
      <c r="A472" s="57"/>
      <c r="B472" s="57"/>
      <c r="C472" s="45"/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2.75" x14ac:dyDescent="0.2">
      <c r="A473" s="57"/>
      <c r="B473" s="57"/>
      <c r="C473" s="45"/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2.75" x14ac:dyDescent="0.2">
      <c r="A474" s="57"/>
      <c r="B474" s="57"/>
      <c r="C474" s="45"/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2.75" x14ac:dyDescent="0.2">
      <c r="A475" s="57"/>
      <c r="B475" s="57"/>
      <c r="C475" s="45"/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2.75" x14ac:dyDescent="0.2">
      <c r="A476" s="57"/>
      <c r="B476" s="57"/>
      <c r="C476" s="45"/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2.75" x14ac:dyDescent="0.2">
      <c r="A477" s="57"/>
      <c r="B477" s="57"/>
      <c r="C477" s="45"/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2.75" x14ac:dyDescent="0.2">
      <c r="A478" s="57"/>
      <c r="B478" s="57"/>
      <c r="C478" s="45"/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2.75" x14ac:dyDescent="0.2">
      <c r="A479" s="57"/>
      <c r="B479" s="57"/>
      <c r="C479" s="45"/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2.75" x14ac:dyDescent="0.2">
      <c r="A480" s="57"/>
      <c r="B480" s="57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2.75" x14ac:dyDescent="0.2">
      <c r="A481" s="57"/>
      <c r="B481" s="57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2.75" x14ac:dyDescent="0.2">
      <c r="A482" s="57"/>
      <c r="B482" s="57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2.75" x14ac:dyDescent="0.2">
      <c r="A483" s="57"/>
      <c r="B483" s="57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2.75" x14ac:dyDescent="0.2">
      <c r="A484" s="57"/>
      <c r="B484" s="57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2.75" x14ac:dyDescent="0.2">
      <c r="A485" s="57"/>
      <c r="B485" s="57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2.75" x14ac:dyDescent="0.2">
      <c r="A486" s="57"/>
      <c r="B486" s="57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2.75" x14ac:dyDescent="0.2">
      <c r="A487" s="57"/>
      <c r="B487" s="57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2.75" x14ac:dyDescent="0.2">
      <c r="A488" s="57"/>
      <c r="B488" s="57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2.75" x14ac:dyDescent="0.2">
      <c r="A489" s="57"/>
      <c r="B489" s="57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2.75" x14ac:dyDescent="0.2">
      <c r="A490" s="57"/>
      <c r="B490" s="57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2.75" x14ac:dyDescent="0.2">
      <c r="A491" s="57"/>
      <c r="B491" s="57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2.75" x14ac:dyDescent="0.2">
      <c r="A492" s="57"/>
      <c r="B492" s="57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2.75" x14ac:dyDescent="0.2">
      <c r="A493" s="57"/>
      <c r="B493" s="57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2.75" x14ac:dyDescent="0.2">
      <c r="A494" s="57"/>
      <c r="B494" s="57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2.75" x14ac:dyDescent="0.2">
      <c r="A495" s="57"/>
      <c r="B495" s="57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2.75" x14ac:dyDescent="0.2">
      <c r="A496" s="57"/>
      <c r="B496" s="57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2.75" x14ac:dyDescent="0.2">
      <c r="A497" s="57"/>
      <c r="B497" s="57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2.75" x14ac:dyDescent="0.2">
      <c r="A498" s="57"/>
      <c r="B498" s="57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2.75" x14ac:dyDescent="0.2">
      <c r="A499" s="57"/>
      <c r="B499" s="57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2.75" x14ac:dyDescent="0.2">
      <c r="A500" s="57"/>
      <c r="B500" s="57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2.75" x14ac:dyDescent="0.2">
      <c r="A501" s="57"/>
      <c r="B501" s="57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2.75" x14ac:dyDescent="0.2">
      <c r="A502" s="57"/>
      <c r="B502" s="57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2.75" x14ac:dyDescent="0.2">
      <c r="A503" s="57"/>
      <c r="B503" s="57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2.75" x14ac:dyDescent="0.2">
      <c r="A504" s="57"/>
      <c r="B504" s="57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2.75" x14ac:dyDescent="0.2">
      <c r="A505" s="57"/>
      <c r="B505" s="57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2.75" x14ac:dyDescent="0.2">
      <c r="A506" s="57"/>
      <c r="B506" s="57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2.75" x14ac:dyDescent="0.2">
      <c r="A507" s="57"/>
      <c r="B507" s="57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2.75" x14ac:dyDescent="0.2">
      <c r="A508" s="57"/>
      <c r="B508" s="57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2.75" x14ac:dyDescent="0.2">
      <c r="A509" s="57"/>
      <c r="B509" s="57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2.75" x14ac:dyDescent="0.2">
      <c r="A510" s="57"/>
      <c r="B510" s="57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2.75" x14ac:dyDescent="0.2">
      <c r="A511" s="57"/>
      <c r="B511" s="57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2.75" x14ac:dyDescent="0.2">
      <c r="A512" s="57"/>
      <c r="B512" s="57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2.75" x14ac:dyDescent="0.2">
      <c r="A513" s="57"/>
      <c r="B513" s="57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2.75" x14ac:dyDescent="0.2">
      <c r="A514" s="57"/>
      <c r="B514" s="57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2.75" x14ac:dyDescent="0.2">
      <c r="A515" s="57"/>
      <c r="B515" s="57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2.75" x14ac:dyDescent="0.2">
      <c r="A516" s="57"/>
      <c r="B516" s="57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2.75" x14ac:dyDescent="0.2">
      <c r="A517" s="57"/>
      <c r="B517" s="57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2.75" x14ac:dyDescent="0.2">
      <c r="A518" s="57"/>
      <c r="B518" s="57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2.75" x14ac:dyDescent="0.2">
      <c r="A519" s="57"/>
      <c r="B519" s="57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2.75" x14ac:dyDescent="0.2">
      <c r="A520" s="57"/>
      <c r="B520" s="57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2.75" x14ac:dyDescent="0.2">
      <c r="A521" s="57"/>
      <c r="B521" s="57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2.75" x14ac:dyDescent="0.2">
      <c r="A522" s="57"/>
      <c r="B522" s="57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2.75" x14ac:dyDescent="0.2">
      <c r="A523" s="57"/>
      <c r="B523" s="57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2.75" x14ac:dyDescent="0.2">
      <c r="A524" s="57"/>
      <c r="B524" s="57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2.75" x14ac:dyDescent="0.2">
      <c r="A525" s="57"/>
      <c r="B525" s="57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2.75" x14ac:dyDescent="0.2">
      <c r="A526" s="57"/>
      <c r="B526" s="57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2.75" x14ac:dyDescent="0.2">
      <c r="A527" s="57"/>
      <c r="B527" s="57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2.75" x14ac:dyDescent="0.2">
      <c r="A528" s="57"/>
      <c r="B528" s="57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2.75" x14ac:dyDescent="0.2">
      <c r="A529" s="57"/>
      <c r="B529" s="57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2.75" x14ac:dyDescent="0.2">
      <c r="A530" s="57"/>
      <c r="B530" s="57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2.75" x14ac:dyDescent="0.2">
      <c r="A531" s="57"/>
      <c r="B531" s="57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2.75" x14ac:dyDescent="0.2">
      <c r="A532" s="57"/>
      <c r="B532" s="57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2.75" x14ac:dyDescent="0.2">
      <c r="A533" s="57"/>
      <c r="B533" s="57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2.75" x14ac:dyDescent="0.2">
      <c r="A534" s="57"/>
      <c r="B534" s="57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2.75" x14ac:dyDescent="0.2">
      <c r="A535" s="57"/>
      <c r="B535" s="57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2.75" x14ac:dyDescent="0.2">
      <c r="A536" s="57"/>
      <c r="B536" s="57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2.75" x14ac:dyDescent="0.2">
      <c r="A537" s="57"/>
      <c r="B537" s="57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2.75" x14ac:dyDescent="0.2">
      <c r="A538" s="57"/>
      <c r="B538" s="57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2.75" x14ac:dyDescent="0.2">
      <c r="A539" s="57"/>
      <c r="B539" s="57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2.75" x14ac:dyDescent="0.2">
      <c r="A540" s="57"/>
      <c r="B540" s="57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2.75" x14ac:dyDescent="0.2">
      <c r="A541" s="57"/>
      <c r="B541" s="57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2.75" x14ac:dyDescent="0.2">
      <c r="A542" s="57"/>
      <c r="B542" s="57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2.75" x14ac:dyDescent="0.2">
      <c r="A543" s="57"/>
      <c r="B543" s="57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2.75" x14ac:dyDescent="0.2">
      <c r="A544" s="57"/>
      <c r="B544" s="57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2.75" x14ac:dyDescent="0.2">
      <c r="A545" s="57"/>
      <c r="B545" s="57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2.75" x14ac:dyDescent="0.2">
      <c r="A546" s="57"/>
      <c r="B546" s="57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2.75" x14ac:dyDescent="0.2">
      <c r="A547" s="57"/>
      <c r="B547" s="57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2.75" x14ac:dyDescent="0.2">
      <c r="A548" s="57"/>
      <c r="B548" s="57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2.75" x14ac:dyDescent="0.2">
      <c r="A549" s="57"/>
      <c r="B549" s="57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2.75" x14ac:dyDescent="0.2">
      <c r="A550" s="57"/>
      <c r="B550" s="57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2.75" x14ac:dyDescent="0.2">
      <c r="A551" s="57"/>
      <c r="B551" s="57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2.75" x14ac:dyDescent="0.2">
      <c r="A552" s="57"/>
      <c r="B552" s="57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2.75" x14ac:dyDescent="0.2">
      <c r="A553" s="57"/>
      <c r="B553" s="57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2.75" x14ac:dyDescent="0.2">
      <c r="A554" s="57"/>
      <c r="B554" s="57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2.75" x14ac:dyDescent="0.2">
      <c r="A555" s="57"/>
      <c r="B555" s="57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2.75" x14ac:dyDescent="0.2">
      <c r="A556" s="57"/>
      <c r="B556" s="57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2.75" x14ac:dyDescent="0.2">
      <c r="A557" s="57"/>
      <c r="B557" s="57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2.75" x14ac:dyDescent="0.2">
      <c r="A558" s="57"/>
      <c r="B558" s="57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2.75" x14ac:dyDescent="0.2">
      <c r="A559" s="57"/>
      <c r="B559" s="57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2.75" x14ac:dyDescent="0.2">
      <c r="A560" s="57"/>
      <c r="B560" s="57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2.75" x14ac:dyDescent="0.2">
      <c r="A561" s="57"/>
      <c r="B561" s="57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2.75" x14ac:dyDescent="0.2">
      <c r="A562" s="57"/>
      <c r="B562" s="57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2.75" x14ac:dyDescent="0.2">
      <c r="A563" s="57"/>
      <c r="B563" s="57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2.75" x14ac:dyDescent="0.2">
      <c r="A564" s="57"/>
      <c r="B564" s="57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2.75" x14ac:dyDescent="0.2">
      <c r="A565" s="57"/>
      <c r="B565" s="57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2.75" x14ac:dyDescent="0.2">
      <c r="A566" s="57"/>
      <c r="B566" s="57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2.75" x14ac:dyDescent="0.2">
      <c r="A567" s="57"/>
      <c r="B567" s="57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2.75" x14ac:dyDescent="0.2">
      <c r="A568" s="57"/>
      <c r="B568" s="57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2.75" x14ac:dyDescent="0.2">
      <c r="A569" s="57"/>
      <c r="B569" s="57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2.75" x14ac:dyDescent="0.2">
      <c r="A570" s="57"/>
      <c r="B570" s="57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2.75" x14ac:dyDescent="0.2">
      <c r="A571" s="57"/>
      <c r="B571" s="57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2.75" x14ac:dyDescent="0.2">
      <c r="A572" s="57"/>
      <c r="B572" s="57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2.75" x14ac:dyDescent="0.2">
      <c r="A573" s="57"/>
      <c r="B573" s="57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2.75" x14ac:dyDescent="0.2">
      <c r="A574" s="57"/>
      <c r="B574" s="57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2.75" x14ac:dyDescent="0.2">
      <c r="A575" s="57"/>
      <c r="B575" s="57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2.75" x14ac:dyDescent="0.2">
      <c r="A576" s="57"/>
      <c r="B576" s="57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2.75" x14ac:dyDescent="0.2">
      <c r="A577" s="57"/>
      <c r="B577" s="57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2.75" x14ac:dyDescent="0.2">
      <c r="A578" s="57"/>
      <c r="B578" s="57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2.75" x14ac:dyDescent="0.2">
      <c r="A579" s="57"/>
      <c r="B579" s="57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2.75" x14ac:dyDescent="0.2">
      <c r="A580" s="57"/>
      <c r="B580" s="57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2.75" x14ac:dyDescent="0.2">
      <c r="A581" s="57"/>
      <c r="B581" s="57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2.75" x14ac:dyDescent="0.2">
      <c r="A582" s="57"/>
      <c r="B582" s="57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2.75" x14ac:dyDescent="0.2">
      <c r="A583" s="57"/>
      <c r="B583" s="57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2.75" x14ac:dyDescent="0.2">
      <c r="A584" s="57"/>
      <c r="B584" s="57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2.75" x14ac:dyDescent="0.2">
      <c r="A585" s="57"/>
      <c r="B585" s="57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2.75" x14ac:dyDescent="0.2">
      <c r="A586" s="57"/>
      <c r="B586" s="57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2.75" x14ac:dyDescent="0.2">
      <c r="A587" s="57"/>
      <c r="B587" s="57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2.75" x14ac:dyDescent="0.2">
      <c r="A588" s="57"/>
      <c r="B588" s="57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2.75" x14ac:dyDescent="0.2">
      <c r="A589" s="57"/>
      <c r="B589" s="57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2.75" x14ac:dyDescent="0.2">
      <c r="A590" s="57"/>
      <c r="B590" s="57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2.75" x14ac:dyDescent="0.2">
      <c r="A591" s="57"/>
      <c r="B591" s="57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2.75" x14ac:dyDescent="0.2">
      <c r="A592" s="57"/>
      <c r="B592" s="57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2.75" x14ac:dyDescent="0.2">
      <c r="A593" s="57"/>
      <c r="B593" s="57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2.75" x14ac:dyDescent="0.2">
      <c r="A594" s="57"/>
      <c r="B594" s="57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2.75" x14ac:dyDescent="0.2">
      <c r="A595" s="57"/>
      <c r="B595" s="57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2.75" x14ac:dyDescent="0.2">
      <c r="A596" s="57"/>
      <c r="B596" s="57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2.75" x14ac:dyDescent="0.2">
      <c r="A597" s="57"/>
      <c r="B597" s="57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2.75" x14ac:dyDescent="0.2">
      <c r="A598" s="57"/>
      <c r="B598" s="57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2.75" x14ac:dyDescent="0.2">
      <c r="A599" s="57"/>
      <c r="B599" s="57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2.75" x14ac:dyDescent="0.2">
      <c r="A600" s="57"/>
      <c r="B600" s="57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2.75" x14ac:dyDescent="0.2">
      <c r="A601" s="57"/>
      <c r="B601" s="57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2.75" x14ac:dyDescent="0.2">
      <c r="A602" s="57"/>
      <c r="B602" s="57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2.75" x14ac:dyDescent="0.2">
      <c r="A603" s="57"/>
      <c r="B603" s="57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2.75" x14ac:dyDescent="0.2">
      <c r="A604" s="57"/>
      <c r="B604" s="57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2.75" x14ac:dyDescent="0.2">
      <c r="A605" s="57"/>
      <c r="B605" s="57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2.75" x14ac:dyDescent="0.2">
      <c r="A606" s="57"/>
      <c r="B606" s="57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2.75" x14ac:dyDescent="0.2">
      <c r="A607" s="57"/>
      <c r="B607" s="57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2.75" x14ac:dyDescent="0.2">
      <c r="A608" s="57"/>
      <c r="B608" s="57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2.75" x14ac:dyDescent="0.2">
      <c r="A609" s="57"/>
      <c r="B609" s="57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2.75" x14ac:dyDescent="0.2">
      <c r="A610" s="57"/>
      <c r="B610" s="57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2.75" x14ac:dyDescent="0.2">
      <c r="A611" s="57"/>
      <c r="B611" s="57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2.75" x14ac:dyDescent="0.2">
      <c r="A612" s="57"/>
      <c r="B612" s="57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2.75" x14ac:dyDescent="0.2">
      <c r="A613" s="57"/>
      <c r="B613" s="57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2.75" x14ac:dyDescent="0.2">
      <c r="A614" s="57"/>
      <c r="B614" s="57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2.75" x14ac:dyDescent="0.2">
      <c r="A615" s="57"/>
      <c r="B615" s="57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2.75" x14ac:dyDescent="0.2">
      <c r="A616" s="57"/>
      <c r="B616" s="57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2.75" x14ac:dyDescent="0.2">
      <c r="A617" s="57"/>
      <c r="B617" s="57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2.75" x14ac:dyDescent="0.2">
      <c r="A618" s="57"/>
      <c r="B618" s="57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2.75" x14ac:dyDescent="0.2">
      <c r="A619" s="57"/>
      <c r="B619" s="57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2.75" x14ac:dyDescent="0.2">
      <c r="A620" s="57"/>
      <c r="B620" s="57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2.75" x14ac:dyDescent="0.2">
      <c r="A621" s="57"/>
      <c r="B621" s="57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2.75" x14ac:dyDescent="0.2">
      <c r="A622" s="57"/>
      <c r="B622" s="57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2.75" x14ac:dyDescent="0.2">
      <c r="A623" s="57"/>
      <c r="B623" s="57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2.75" x14ac:dyDescent="0.2">
      <c r="A624" s="57"/>
      <c r="B624" s="57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2.75" x14ac:dyDescent="0.2">
      <c r="A625" s="57"/>
      <c r="B625" s="57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2.75" x14ac:dyDescent="0.2">
      <c r="A626" s="57"/>
      <c r="B626" s="57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2.75" x14ac:dyDescent="0.2">
      <c r="A627" s="57"/>
      <c r="B627" s="57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2.75" x14ac:dyDescent="0.2">
      <c r="A628" s="57"/>
      <c r="B628" s="57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2.75" x14ac:dyDescent="0.2">
      <c r="A629" s="57"/>
      <c r="B629" s="57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2.75" x14ac:dyDescent="0.2">
      <c r="A630" s="57"/>
      <c r="B630" s="57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2.75" x14ac:dyDescent="0.2">
      <c r="A631" s="57"/>
      <c r="B631" s="57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2.75" x14ac:dyDescent="0.2">
      <c r="A632" s="57"/>
      <c r="B632" s="57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2.75" x14ac:dyDescent="0.2">
      <c r="A633" s="57"/>
      <c r="B633" s="57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2.75" x14ac:dyDescent="0.2">
      <c r="A634" s="57"/>
      <c r="B634" s="57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2.75" x14ac:dyDescent="0.2">
      <c r="A635" s="57"/>
      <c r="B635" s="57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2.75" x14ac:dyDescent="0.2">
      <c r="A636" s="57"/>
      <c r="B636" s="57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2.75" x14ac:dyDescent="0.2">
      <c r="A637" s="57"/>
      <c r="B637" s="57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2.75" x14ac:dyDescent="0.2">
      <c r="A638" s="57"/>
      <c r="B638" s="57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2.75" x14ac:dyDescent="0.2">
      <c r="A639" s="57"/>
      <c r="B639" s="57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2.75" x14ac:dyDescent="0.2">
      <c r="A640" s="57"/>
      <c r="B640" s="57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2.75" x14ac:dyDescent="0.2">
      <c r="A641" s="57"/>
      <c r="B641" s="57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2.75" x14ac:dyDescent="0.2">
      <c r="A642" s="57"/>
      <c r="B642" s="57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2.75" x14ac:dyDescent="0.2">
      <c r="A643" s="57"/>
      <c r="B643" s="57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2.75" x14ac:dyDescent="0.2">
      <c r="A644" s="57"/>
      <c r="B644" s="57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2.75" x14ac:dyDescent="0.2">
      <c r="A645" s="57"/>
      <c r="B645" s="57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2.75" x14ac:dyDescent="0.2">
      <c r="A646" s="57"/>
      <c r="B646" s="57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2.75" x14ac:dyDescent="0.2">
      <c r="A647" s="57"/>
      <c r="B647" s="57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2.75" x14ac:dyDescent="0.2">
      <c r="A648" s="57"/>
      <c r="B648" s="57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2.75" x14ac:dyDescent="0.2">
      <c r="A649" s="57"/>
      <c r="B649" s="57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2.75" x14ac:dyDescent="0.2">
      <c r="A650" s="57"/>
      <c r="B650" s="57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2.75" x14ac:dyDescent="0.2">
      <c r="A651" s="57"/>
      <c r="B651" s="57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ht="12.75" x14ac:dyDescent="0.2">
      <c r="A652" s="57"/>
      <c r="B652" s="57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ht="12.75" x14ac:dyDescent="0.2">
      <c r="A653" s="57"/>
      <c r="B653" s="57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ht="12.75" x14ac:dyDescent="0.2">
      <c r="A654" s="57"/>
      <c r="B654" s="57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ht="12.75" x14ac:dyDescent="0.2">
      <c r="A655" s="57"/>
      <c r="B655" s="57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ht="12.75" x14ac:dyDescent="0.2">
      <c r="A656" s="57"/>
      <c r="B656" s="57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ht="12.75" x14ac:dyDescent="0.2">
      <c r="A657" s="57"/>
      <c r="B657" s="57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ht="12.75" x14ac:dyDescent="0.2">
      <c r="A658" s="57"/>
      <c r="B658" s="57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ht="12.75" x14ac:dyDescent="0.2">
      <c r="A659" s="57"/>
      <c r="B659" s="57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ht="12.75" x14ac:dyDescent="0.2">
      <c r="A660" s="57"/>
      <c r="B660" s="57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ht="12.75" x14ac:dyDescent="0.2">
      <c r="A661" s="57"/>
      <c r="B661" s="57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ht="12.75" x14ac:dyDescent="0.2">
      <c r="A662" s="57"/>
      <c r="B662" s="57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ht="12.75" x14ac:dyDescent="0.2">
      <c r="A663" s="57"/>
      <c r="B663" s="57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ht="12.75" x14ac:dyDescent="0.2">
      <c r="A664" s="57"/>
      <c r="B664" s="57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ht="12.75" x14ac:dyDescent="0.2">
      <c r="A665" s="57"/>
      <c r="B665" s="57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ht="12.75" x14ac:dyDescent="0.2">
      <c r="A666" s="57"/>
      <c r="B666" s="57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ht="12.75" x14ac:dyDescent="0.2">
      <c r="A667" s="57"/>
      <c r="B667" s="57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ht="12.75" x14ac:dyDescent="0.2">
      <c r="A668" s="57"/>
      <c r="B668" s="57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ht="12.75" x14ac:dyDescent="0.2">
      <c r="A669" s="57"/>
      <c r="B669" s="57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ht="12.75" x14ac:dyDescent="0.2">
      <c r="A670" s="57"/>
      <c r="B670" s="57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ht="12.75" x14ac:dyDescent="0.2">
      <c r="A671" s="57"/>
      <c r="B671" s="57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ht="12.75" x14ac:dyDescent="0.2">
      <c r="A672" s="57"/>
      <c r="B672" s="57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ht="12.75" x14ac:dyDescent="0.2">
      <c r="A673" s="57"/>
      <c r="B673" s="57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ht="12.75" x14ac:dyDescent="0.2">
      <c r="A674" s="57"/>
      <c r="B674" s="57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ht="12.75" x14ac:dyDescent="0.2">
      <c r="A675" s="57"/>
      <c r="B675" s="57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ht="12.75" x14ac:dyDescent="0.2">
      <c r="A676" s="57"/>
      <c r="B676" s="57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ht="12.75" x14ac:dyDescent="0.2">
      <c r="A677" s="57"/>
      <c r="B677" s="57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ht="12.75" x14ac:dyDescent="0.2">
      <c r="A678" s="57"/>
      <c r="B678" s="57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ht="12.75" x14ac:dyDescent="0.2">
      <c r="A679" s="57"/>
      <c r="B679" s="57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ht="12.75" x14ac:dyDescent="0.2">
      <c r="A680" s="57"/>
      <c r="B680" s="57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ht="12.75" x14ac:dyDescent="0.2">
      <c r="A681" s="57"/>
      <c r="B681" s="57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ht="12.75" x14ac:dyDescent="0.2">
      <c r="A682" s="57"/>
      <c r="B682" s="57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ht="12.75" x14ac:dyDescent="0.2">
      <c r="A683" s="57"/>
      <c r="B683" s="57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ht="12.75" x14ac:dyDescent="0.2">
      <c r="A684" s="57"/>
      <c r="B684" s="57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ht="12.75" x14ac:dyDescent="0.2">
      <c r="A685" s="57"/>
      <c r="B685" s="57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ht="12.75" x14ac:dyDescent="0.2">
      <c r="A686" s="57"/>
      <c r="B686" s="57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ht="12.75" x14ac:dyDescent="0.2">
      <c r="A687" s="57"/>
      <c r="B687" s="57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ht="12.75" x14ac:dyDescent="0.2">
      <c r="A688" s="57"/>
      <c r="B688" s="57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ht="12.75" x14ac:dyDescent="0.2">
      <c r="A689" s="57"/>
      <c r="B689" s="57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  <row r="690" spans="1:12" ht="12.75" x14ac:dyDescent="0.2">
      <c r="A690" s="57"/>
      <c r="B690" s="57"/>
      <c r="C690" s="45"/>
      <c r="D690" s="45"/>
      <c r="E690" s="45"/>
      <c r="F690" s="45"/>
      <c r="G690" s="45"/>
      <c r="H690" s="45"/>
      <c r="I690" s="45"/>
      <c r="J690" s="45"/>
      <c r="K690" s="45"/>
      <c r="L690" s="45"/>
    </row>
    <row r="691" spans="1:12" ht="12.75" x14ac:dyDescent="0.2">
      <c r="A691" s="57"/>
      <c r="B691" s="57"/>
      <c r="C691" s="45"/>
      <c r="D691" s="45"/>
      <c r="E691" s="45"/>
      <c r="F691" s="45"/>
      <c r="G691" s="45"/>
      <c r="H691" s="45"/>
      <c r="I691" s="45"/>
      <c r="J691" s="45"/>
      <c r="K691" s="45"/>
      <c r="L691" s="45"/>
    </row>
    <row r="692" spans="1:12" ht="12.75" x14ac:dyDescent="0.2">
      <c r="A692" s="57"/>
      <c r="B692" s="57"/>
      <c r="C692" s="45"/>
      <c r="D692" s="45"/>
      <c r="E692" s="45"/>
      <c r="F692" s="45"/>
      <c r="G692" s="45"/>
      <c r="H692" s="45"/>
      <c r="I692" s="45"/>
      <c r="J692" s="45"/>
      <c r="K692" s="45"/>
      <c r="L692" s="45"/>
    </row>
    <row r="693" spans="1:12" ht="12.75" x14ac:dyDescent="0.2">
      <c r="A693" s="57"/>
      <c r="B693" s="57"/>
      <c r="C693" s="45"/>
      <c r="D693" s="45"/>
      <c r="E693" s="45"/>
      <c r="F693" s="45"/>
      <c r="G693" s="45"/>
      <c r="H693" s="45"/>
      <c r="I693" s="45"/>
      <c r="J693" s="45"/>
      <c r="K693" s="45"/>
      <c r="L693" s="45"/>
    </row>
    <row r="694" spans="1:12" ht="12.75" x14ac:dyDescent="0.2">
      <c r="A694" s="57"/>
      <c r="B694" s="57"/>
      <c r="C694" s="45"/>
      <c r="D694" s="45"/>
      <c r="E694" s="45"/>
      <c r="F694" s="45"/>
      <c r="G694" s="45"/>
      <c r="H694" s="45"/>
      <c r="I694" s="45"/>
      <c r="J694" s="45"/>
      <c r="K694" s="45"/>
      <c r="L694" s="45"/>
    </row>
    <row r="695" spans="1:12" ht="12.75" x14ac:dyDescent="0.2">
      <c r="A695" s="57"/>
      <c r="B695" s="57"/>
      <c r="C695" s="45"/>
      <c r="D695" s="45"/>
      <c r="E695" s="45"/>
      <c r="F695" s="45"/>
      <c r="G695" s="45"/>
      <c r="H695" s="45"/>
      <c r="I695" s="45"/>
      <c r="J695" s="45"/>
      <c r="K695" s="45"/>
      <c r="L695" s="45"/>
    </row>
    <row r="696" spans="1:12" ht="12.75" x14ac:dyDescent="0.2">
      <c r="A696" s="57"/>
      <c r="B696" s="57"/>
      <c r="C696" s="45"/>
      <c r="D696" s="45"/>
      <c r="E696" s="45"/>
      <c r="F696" s="45"/>
      <c r="G696" s="45"/>
      <c r="H696" s="45"/>
      <c r="I696" s="45"/>
      <c r="J696" s="45"/>
      <c r="K696" s="45"/>
      <c r="L696" s="45"/>
    </row>
    <row r="697" spans="1:12" ht="12.75" x14ac:dyDescent="0.2">
      <c r="A697" s="57"/>
      <c r="B697" s="57"/>
      <c r="C697" s="45"/>
      <c r="D697" s="45"/>
      <c r="E697" s="45"/>
      <c r="F697" s="45"/>
      <c r="G697" s="45"/>
      <c r="H697" s="45"/>
      <c r="I697" s="45"/>
      <c r="J697" s="45"/>
      <c r="K697" s="45"/>
      <c r="L697" s="45"/>
    </row>
    <row r="698" spans="1:12" ht="12.75" x14ac:dyDescent="0.2">
      <c r="A698" s="57"/>
      <c r="B698" s="57"/>
      <c r="C698" s="45"/>
      <c r="D698" s="45"/>
      <c r="E698" s="45"/>
      <c r="F698" s="45"/>
      <c r="G698" s="45"/>
      <c r="H698" s="45"/>
      <c r="I698" s="45"/>
      <c r="J698" s="45"/>
      <c r="K698" s="45"/>
      <c r="L698" s="45"/>
    </row>
    <row r="699" spans="1:12" ht="12.75" x14ac:dyDescent="0.2">
      <c r="A699" s="57"/>
      <c r="B699" s="57"/>
      <c r="C699" s="45"/>
      <c r="D699" s="45"/>
      <c r="E699" s="45"/>
      <c r="F699" s="45"/>
      <c r="G699" s="45"/>
      <c r="H699" s="45"/>
      <c r="I699" s="45"/>
      <c r="J699" s="45"/>
      <c r="K699" s="45"/>
      <c r="L699" s="45"/>
    </row>
    <row r="700" spans="1:12" ht="12.75" x14ac:dyDescent="0.2">
      <c r="A700" s="57"/>
      <c r="B700" s="57"/>
      <c r="C700" s="45"/>
      <c r="D700" s="45"/>
      <c r="E700" s="45"/>
      <c r="F700" s="45"/>
      <c r="G700" s="45"/>
      <c r="H700" s="45"/>
      <c r="I700" s="45"/>
      <c r="J700" s="45"/>
      <c r="K700" s="45"/>
      <c r="L700" s="45"/>
    </row>
    <row r="701" spans="1:12" ht="12.75" x14ac:dyDescent="0.2">
      <c r="A701" s="57"/>
      <c r="B701" s="57"/>
      <c r="C701" s="45"/>
      <c r="D701" s="45"/>
      <c r="E701" s="45"/>
      <c r="F701" s="45"/>
      <c r="G701" s="45"/>
      <c r="H701" s="45"/>
      <c r="I701" s="45"/>
      <c r="J701" s="45"/>
      <c r="K701" s="45"/>
      <c r="L701" s="45"/>
    </row>
    <row r="702" spans="1:12" ht="12.75" x14ac:dyDescent="0.2">
      <c r="A702" s="57"/>
      <c r="B702" s="57"/>
      <c r="C702" s="45"/>
      <c r="D702" s="45"/>
      <c r="E702" s="45"/>
      <c r="F702" s="45"/>
      <c r="G702" s="45"/>
      <c r="H702" s="45"/>
      <c r="I702" s="45"/>
      <c r="J702" s="45"/>
      <c r="K702" s="45"/>
      <c r="L702" s="45"/>
    </row>
    <row r="703" spans="1:12" ht="12.75" x14ac:dyDescent="0.2">
      <c r="A703" s="57"/>
      <c r="B703" s="57"/>
      <c r="C703" s="45"/>
      <c r="D703" s="45"/>
      <c r="E703" s="45"/>
      <c r="F703" s="45"/>
      <c r="G703" s="45"/>
      <c r="H703" s="45"/>
      <c r="I703" s="45"/>
      <c r="J703" s="45"/>
      <c r="K703" s="45"/>
      <c r="L703" s="45"/>
    </row>
    <row r="704" spans="1:12" ht="12.75" x14ac:dyDescent="0.2">
      <c r="A704" s="57"/>
      <c r="B704" s="57"/>
      <c r="C704" s="45"/>
      <c r="D704" s="45"/>
      <c r="E704" s="45"/>
      <c r="F704" s="45"/>
      <c r="G704" s="45"/>
      <c r="H704" s="45"/>
      <c r="I704" s="45"/>
      <c r="J704" s="45"/>
      <c r="K704" s="45"/>
      <c r="L704" s="45"/>
    </row>
    <row r="705" spans="1:12" ht="12.75" x14ac:dyDescent="0.2">
      <c r="A705" s="57"/>
      <c r="B705" s="57"/>
      <c r="C705" s="45"/>
      <c r="D705" s="45"/>
      <c r="E705" s="45"/>
      <c r="F705" s="45"/>
      <c r="G705" s="45"/>
      <c r="H705" s="45"/>
      <c r="I705" s="45"/>
      <c r="J705" s="45"/>
      <c r="K705" s="45"/>
      <c r="L705" s="45"/>
    </row>
    <row r="706" spans="1:12" ht="12.75" x14ac:dyDescent="0.2">
      <c r="A706" s="57"/>
      <c r="B706" s="57"/>
      <c r="C706" s="45"/>
      <c r="D706" s="45"/>
      <c r="E706" s="45"/>
      <c r="F706" s="45"/>
      <c r="G706" s="45"/>
      <c r="H706" s="45"/>
      <c r="I706" s="45"/>
      <c r="J706" s="45"/>
      <c r="K706" s="45"/>
      <c r="L706" s="45"/>
    </row>
    <row r="707" spans="1:12" ht="12.75" x14ac:dyDescent="0.2">
      <c r="A707" s="57"/>
      <c r="B707" s="57"/>
      <c r="C707" s="45"/>
      <c r="D707" s="45"/>
      <c r="E707" s="45"/>
      <c r="F707" s="45"/>
      <c r="G707" s="45"/>
      <c r="H707" s="45"/>
      <c r="I707" s="45"/>
      <c r="J707" s="45"/>
      <c r="K707" s="45"/>
      <c r="L707" s="45"/>
    </row>
    <row r="708" spans="1:12" ht="12.75" x14ac:dyDescent="0.2">
      <c r="A708" s="57"/>
      <c r="B708" s="57"/>
      <c r="C708" s="45"/>
      <c r="D708" s="45"/>
      <c r="E708" s="45"/>
      <c r="F708" s="45"/>
      <c r="G708" s="45"/>
      <c r="H708" s="45"/>
      <c r="I708" s="45"/>
      <c r="J708" s="45"/>
      <c r="K708" s="45"/>
      <c r="L708" s="45"/>
    </row>
    <row r="709" spans="1:12" ht="12.75" x14ac:dyDescent="0.2">
      <c r="A709" s="57"/>
      <c r="B709" s="57"/>
      <c r="C709" s="45"/>
      <c r="D709" s="45"/>
      <c r="E709" s="45"/>
      <c r="F709" s="45"/>
      <c r="G709" s="45"/>
      <c r="H709" s="45"/>
      <c r="I709" s="45"/>
      <c r="J709" s="45"/>
      <c r="K709" s="45"/>
      <c r="L709" s="45"/>
    </row>
    <row r="710" spans="1:12" ht="12.75" x14ac:dyDescent="0.2">
      <c r="A710" s="57"/>
      <c r="B710" s="57"/>
      <c r="C710" s="45"/>
      <c r="D710" s="45"/>
      <c r="E710" s="45"/>
      <c r="F710" s="45"/>
      <c r="G710" s="45"/>
      <c r="H710" s="45"/>
      <c r="I710" s="45"/>
      <c r="J710" s="45"/>
      <c r="K710" s="45"/>
      <c r="L710" s="45"/>
    </row>
    <row r="711" spans="1:12" ht="12.75" x14ac:dyDescent="0.2">
      <c r="A711" s="57"/>
      <c r="B711" s="57"/>
      <c r="C711" s="45"/>
      <c r="D711" s="45"/>
      <c r="E711" s="45"/>
      <c r="F711" s="45"/>
      <c r="G711" s="45"/>
      <c r="H711" s="45"/>
      <c r="I711" s="45"/>
      <c r="J711" s="45"/>
      <c r="K711" s="45"/>
      <c r="L711" s="45"/>
    </row>
    <row r="712" spans="1:12" ht="12.75" x14ac:dyDescent="0.2">
      <c r="A712" s="57"/>
      <c r="B712" s="57"/>
      <c r="C712" s="45"/>
      <c r="D712" s="45"/>
      <c r="E712" s="45"/>
      <c r="F712" s="45"/>
      <c r="G712" s="45"/>
      <c r="H712" s="45"/>
      <c r="I712" s="45"/>
      <c r="J712" s="45"/>
      <c r="K712" s="45"/>
      <c r="L712" s="45"/>
    </row>
    <row r="713" spans="1:12" ht="12.75" x14ac:dyDescent="0.2">
      <c r="A713" s="57"/>
      <c r="B713" s="57"/>
      <c r="C713" s="45"/>
      <c r="D713" s="45"/>
      <c r="E713" s="45"/>
      <c r="F713" s="45"/>
      <c r="G713" s="45"/>
      <c r="H713" s="45"/>
      <c r="I713" s="45"/>
      <c r="J713" s="45"/>
      <c r="K713" s="45"/>
      <c r="L713" s="45"/>
    </row>
    <row r="714" spans="1:12" ht="12.75" x14ac:dyDescent="0.2">
      <c r="A714" s="57"/>
      <c r="B714" s="57"/>
      <c r="C714" s="45"/>
      <c r="D714" s="45"/>
      <c r="E714" s="45"/>
      <c r="F714" s="45"/>
      <c r="G714" s="45"/>
      <c r="H714" s="45"/>
      <c r="I714" s="45"/>
      <c r="J714" s="45"/>
      <c r="K714" s="45"/>
      <c r="L714" s="45"/>
    </row>
    <row r="715" spans="1:12" ht="12.75" x14ac:dyDescent="0.2">
      <c r="A715" s="57"/>
      <c r="B715" s="57"/>
      <c r="C715" s="45"/>
      <c r="D715" s="45"/>
      <c r="E715" s="45"/>
      <c r="F715" s="45"/>
      <c r="G715" s="45"/>
      <c r="H715" s="45"/>
      <c r="I715" s="45"/>
      <c r="J715" s="45"/>
      <c r="K715" s="45"/>
      <c r="L715" s="45"/>
    </row>
    <row r="716" spans="1:12" ht="12.75" x14ac:dyDescent="0.2">
      <c r="A716" s="57"/>
      <c r="B716" s="57"/>
      <c r="C716" s="45"/>
      <c r="D716" s="45"/>
      <c r="E716" s="45"/>
      <c r="F716" s="45"/>
      <c r="G716" s="45"/>
      <c r="H716" s="45"/>
      <c r="I716" s="45"/>
      <c r="J716" s="45"/>
      <c r="K716" s="45"/>
      <c r="L716" s="45"/>
    </row>
    <row r="717" spans="1:12" ht="12.75" x14ac:dyDescent="0.2">
      <c r="A717" s="57"/>
      <c r="B717" s="57"/>
      <c r="C717" s="45"/>
      <c r="D717" s="45"/>
      <c r="E717" s="45"/>
      <c r="F717" s="45"/>
      <c r="G717" s="45"/>
      <c r="H717" s="45"/>
      <c r="I717" s="45"/>
      <c r="J717" s="45"/>
      <c r="K717" s="45"/>
      <c r="L717" s="45"/>
    </row>
    <row r="718" spans="1:12" ht="12.75" x14ac:dyDescent="0.2">
      <c r="A718" s="57"/>
      <c r="B718" s="57"/>
      <c r="C718" s="45"/>
      <c r="D718" s="45"/>
      <c r="E718" s="45"/>
      <c r="F718" s="45"/>
      <c r="G718" s="45"/>
      <c r="H718" s="45"/>
      <c r="I718" s="45"/>
      <c r="J718" s="45"/>
      <c r="K718" s="45"/>
      <c r="L718" s="45"/>
    </row>
    <row r="719" spans="1:12" ht="12.75" x14ac:dyDescent="0.2">
      <c r="A719" s="57"/>
      <c r="B719" s="57"/>
      <c r="C719" s="45"/>
      <c r="D719" s="45"/>
      <c r="E719" s="45"/>
      <c r="F719" s="45"/>
      <c r="G719" s="45"/>
      <c r="H719" s="45"/>
      <c r="I719" s="45"/>
      <c r="J719" s="45"/>
      <c r="K719" s="45"/>
      <c r="L719" s="45"/>
    </row>
    <row r="720" spans="1:12" ht="12.75" x14ac:dyDescent="0.2">
      <c r="A720" s="57"/>
      <c r="B720" s="57"/>
      <c r="C720" s="45"/>
      <c r="D720" s="45"/>
      <c r="E720" s="45"/>
      <c r="F720" s="45"/>
      <c r="G720" s="45"/>
      <c r="H720" s="45"/>
      <c r="I720" s="45"/>
      <c r="J720" s="45"/>
      <c r="K720" s="45"/>
      <c r="L720" s="45"/>
    </row>
    <row r="721" spans="1:12" ht="12.75" x14ac:dyDescent="0.2">
      <c r="A721" s="57"/>
      <c r="B721" s="57"/>
      <c r="C721" s="45"/>
      <c r="D721" s="45"/>
      <c r="E721" s="45"/>
      <c r="F721" s="45"/>
      <c r="G721" s="45"/>
      <c r="H721" s="45"/>
      <c r="I721" s="45"/>
      <c r="J721" s="45"/>
      <c r="K721" s="45"/>
      <c r="L721" s="45"/>
    </row>
    <row r="722" spans="1:12" ht="12.75" x14ac:dyDescent="0.2">
      <c r="A722" s="57"/>
      <c r="B722" s="57"/>
      <c r="C722" s="45"/>
      <c r="D722" s="45"/>
      <c r="E722" s="45"/>
      <c r="F722" s="45"/>
      <c r="G722" s="45"/>
      <c r="H722" s="45"/>
      <c r="I722" s="45"/>
      <c r="J722" s="45"/>
      <c r="K722" s="45"/>
      <c r="L722" s="45"/>
    </row>
    <row r="723" spans="1:12" ht="12.75" x14ac:dyDescent="0.2">
      <c r="A723" s="57"/>
      <c r="B723" s="57"/>
      <c r="C723" s="45"/>
      <c r="D723" s="45"/>
      <c r="E723" s="45"/>
      <c r="F723" s="45"/>
      <c r="G723" s="45"/>
      <c r="H723" s="45"/>
      <c r="I723" s="45"/>
      <c r="J723" s="45"/>
      <c r="K723" s="45"/>
      <c r="L723" s="45"/>
    </row>
    <row r="724" spans="1:12" ht="12.75" x14ac:dyDescent="0.2">
      <c r="A724" s="57"/>
      <c r="B724" s="57"/>
      <c r="C724" s="45"/>
      <c r="D724" s="45"/>
      <c r="E724" s="45"/>
      <c r="F724" s="45"/>
      <c r="G724" s="45"/>
      <c r="H724" s="45"/>
      <c r="I724" s="45"/>
      <c r="J724" s="45"/>
      <c r="K724" s="45"/>
      <c r="L724" s="45"/>
    </row>
    <row r="725" spans="1:12" ht="12.75" x14ac:dyDescent="0.2">
      <c r="A725" s="57"/>
      <c r="B725" s="57"/>
      <c r="C725" s="45"/>
      <c r="D725" s="45"/>
      <c r="E725" s="45"/>
      <c r="F725" s="45"/>
      <c r="G725" s="45"/>
      <c r="H725" s="45"/>
      <c r="I725" s="45"/>
      <c r="J725" s="45"/>
      <c r="K725" s="45"/>
      <c r="L725" s="45"/>
    </row>
    <row r="726" spans="1:12" ht="12.75" x14ac:dyDescent="0.2">
      <c r="A726" s="57"/>
      <c r="B726" s="57"/>
      <c r="C726" s="45"/>
      <c r="D726" s="45"/>
      <c r="E726" s="45"/>
      <c r="F726" s="45"/>
      <c r="G726" s="45"/>
      <c r="H726" s="45"/>
      <c r="I726" s="45"/>
      <c r="J726" s="45"/>
      <c r="K726" s="45"/>
      <c r="L726" s="45"/>
    </row>
    <row r="727" spans="1:12" ht="12.75" x14ac:dyDescent="0.2">
      <c r="A727" s="57"/>
      <c r="B727" s="57"/>
      <c r="C727" s="45"/>
      <c r="D727" s="45"/>
      <c r="E727" s="45"/>
      <c r="F727" s="45"/>
      <c r="G727" s="45"/>
      <c r="H727" s="45"/>
      <c r="I727" s="45"/>
      <c r="J727" s="45"/>
      <c r="K727" s="45"/>
      <c r="L727" s="45"/>
    </row>
    <row r="728" spans="1:12" ht="12.75" x14ac:dyDescent="0.2">
      <c r="A728" s="57"/>
      <c r="B728" s="57"/>
      <c r="C728" s="45"/>
      <c r="D728" s="45"/>
      <c r="E728" s="45"/>
      <c r="F728" s="45"/>
      <c r="G728" s="45"/>
      <c r="H728" s="45"/>
      <c r="I728" s="45"/>
      <c r="J728" s="45"/>
      <c r="K728" s="45"/>
      <c r="L728" s="45"/>
    </row>
    <row r="729" spans="1:12" ht="12.75" x14ac:dyDescent="0.2">
      <c r="A729" s="57"/>
      <c r="B729" s="57"/>
      <c r="C729" s="45"/>
      <c r="D729" s="45"/>
      <c r="E729" s="45"/>
      <c r="F729" s="45"/>
      <c r="G729" s="45"/>
      <c r="H729" s="45"/>
      <c r="I729" s="45"/>
      <c r="J729" s="45"/>
      <c r="K729" s="45"/>
      <c r="L729" s="45"/>
    </row>
    <row r="730" spans="1:12" ht="12.75" x14ac:dyDescent="0.2">
      <c r="A730" s="57"/>
      <c r="B730" s="57"/>
      <c r="C730" s="45"/>
      <c r="D730" s="45"/>
      <c r="E730" s="45"/>
      <c r="F730" s="45"/>
      <c r="G730" s="45"/>
      <c r="H730" s="45"/>
      <c r="I730" s="45"/>
      <c r="J730" s="45"/>
      <c r="K730" s="45"/>
      <c r="L730" s="45"/>
    </row>
    <row r="731" spans="1:12" ht="12.75" x14ac:dyDescent="0.2">
      <c r="A731" s="57"/>
      <c r="B731" s="57"/>
      <c r="C731" s="45"/>
      <c r="D731" s="45"/>
      <c r="E731" s="45"/>
      <c r="F731" s="45"/>
      <c r="G731" s="45"/>
      <c r="H731" s="45"/>
      <c r="I731" s="45"/>
      <c r="J731" s="45"/>
      <c r="K731" s="45"/>
      <c r="L731" s="45"/>
    </row>
    <row r="732" spans="1:12" ht="12.75" x14ac:dyDescent="0.2">
      <c r="A732" s="57"/>
      <c r="B732" s="57"/>
      <c r="C732" s="45"/>
      <c r="D732" s="45"/>
      <c r="E732" s="45"/>
      <c r="F732" s="45"/>
      <c r="G732" s="45"/>
      <c r="H732" s="45"/>
      <c r="I732" s="45"/>
      <c r="J732" s="45"/>
      <c r="K732" s="45"/>
      <c r="L732" s="45"/>
    </row>
    <row r="733" spans="1:12" ht="12.75" x14ac:dyDescent="0.2">
      <c r="A733" s="57"/>
      <c r="B733" s="57"/>
      <c r="C733" s="45"/>
      <c r="D733" s="45"/>
      <c r="E733" s="45"/>
      <c r="F733" s="45"/>
      <c r="G733" s="45"/>
      <c r="H733" s="45"/>
      <c r="I733" s="45"/>
      <c r="J733" s="45"/>
      <c r="K733" s="45"/>
      <c r="L733" s="45"/>
    </row>
    <row r="734" spans="1:12" ht="12.75" x14ac:dyDescent="0.2">
      <c r="A734" s="57"/>
      <c r="B734" s="57"/>
      <c r="C734" s="45"/>
      <c r="D734" s="45"/>
      <c r="E734" s="45"/>
      <c r="F734" s="45"/>
      <c r="G734" s="45"/>
      <c r="H734" s="45"/>
      <c r="I734" s="45"/>
      <c r="J734" s="45"/>
      <c r="K734" s="45"/>
      <c r="L734" s="45"/>
    </row>
    <row r="735" spans="1:12" ht="12.75" x14ac:dyDescent="0.2">
      <c r="A735" s="57"/>
      <c r="B735" s="57"/>
      <c r="C735" s="45"/>
      <c r="D735" s="45"/>
      <c r="E735" s="45"/>
      <c r="F735" s="45"/>
      <c r="G735" s="45"/>
      <c r="H735" s="45"/>
      <c r="I735" s="45"/>
      <c r="J735" s="45"/>
      <c r="K735" s="45"/>
      <c r="L735" s="45"/>
    </row>
    <row r="736" spans="1:12" ht="12.75" x14ac:dyDescent="0.2">
      <c r="A736" s="57"/>
      <c r="B736" s="57"/>
      <c r="C736" s="45"/>
      <c r="D736" s="45"/>
      <c r="E736" s="45"/>
      <c r="F736" s="45"/>
      <c r="G736" s="45"/>
      <c r="H736" s="45"/>
      <c r="I736" s="45"/>
      <c r="J736" s="45"/>
      <c r="K736" s="45"/>
      <c r="L736" s="45"/>
    </row>
    <row r="737" spans="1:12" ht="12.75" x14ac:dyDescent="0.2">
      <c r="A737" s="57"/>
      <c r="B737" s="57"/>
      <c r="C737" s="45"/>
      <c r="D737" s="45"/>
      <c r="E737" s="45"/>
      <c r="F737" s="45"/>
      <c r="G737" s="45"/>
      <c r="H737" s="45"/>
      <c r="I737" s="45"/>
      <c r="J737" s="45"/>
      <c r="K737" s="45"/>
      <c r="L737" s="45"/>
    </row>
    <row r="738" spans="1:12" ht="12.75" x14ac:dyDescent="0.2">
      <c r="A738" s="57"/>
      <c r="B738" s="57"/>
      <c r="C738" s="45"/>
      <c r="D738" s="45"/>
      <c r="E738" s="45"/>
      <c r="F738" s="45"/>
      <c r="G738" s="45"/>
      <c r="H738" s="45"/>
      <c r="I738" s="45"/>
      <c r="J738" s="45"/>
      <c r="K738" s="45"/>
      <c r="L738" s="45"/>
    </row>
    <row r="739" spans="1:12" ht="12.75" x14ac:dyDescent="0.2">
      <c r="A739" s="57"/>
      <c r="B739" s="57"/>
      <c r="C739" s="45"/>
      <c r="D739" s="45"/>
      <c r="E739" s="45"/>
      <c r="F739" s="45"/>
      <c r="G739" s="45"/>
      <c r="H739" s="45"/>
      <c r="I739" s="45"/>
      <c r="J739" s="45"/>
      <c r="K739" s="45"/>
      <c r="L739" s="45"/>
    </row>
    <row r="740" spans="1:12" ht="12.75" x14ac:dyDescent="0.2">
      <c r="A740" s="57"/>
      <c r="B740" s="57"/>
      <c r="C740" s="45"/>
      <c r="D740" s="45"/>
      <c r="E740" s="45"/>
      <c r="F740" s="45"/>
      <c r="G740" s="45"/>
      <c r="H740" s="45"/>
      <c r="I740" s="45"/>
      <c r="J740" s="45"/>
      <c r="K740" s="45"/>
      <c r="L740" s="45"/>
    </row>
    <row r="741" spans="1:12" ht="12.75" x14ac:dyDescent="0.2">
      <c r="A741" s="57"/>
      <c r="B741" s="57"/>
      <c r="C741" s="45"/>
      <c r="D741" s="45"/>
      <c r="E741" s="45"/>
      <c r="F741" s="45"/>
      <c r="G741" s="45"/>
      <c r="H741" s="45"/>
      <c r="I741" s="45"/>
      <c r="J741" s="45"/>
      <c r="K741" s="45"/>
      <c r="L741" s="45"/>
    </row>
    <row r="742" spans="1:12" ht="12.75" x14ac:dyDescent="0.2">
      <c r="A742" s="57"/>
      <c r="B742" s="57"/>
      <c r="C742" s="45"/>
      <c r="D742" s="45"/>
      <c r="E742" s="45"/>
      <c r="F742" s="45"/>
      <c r="G742" s="45"/>
      <c r="H742" s="45"/>
      <c r="I742" s="45"/>
      <c r="J742" s="45"/>
      <c r="K742" s="45"/>
      <c r="L742" s="45"/>
    </row>
    <row r="743" spans="1:12" ht="12.75" x14ac:dyDescent="0.2">
      <c r="A743" s="57"/>
      <c r="B743" s="57"/>
      <c r="C743" s="45"/>
      <c r="D743" s="45"/>
      <c r="E743" s="45"/>
      <c r="F743" s="45"/>
      <c r="G743" s="45"/>
      <c r="H743" s="45"/>
      <c r="I743" s="45"/>
      <c r="J743" s="45"/>
      <c r="K743" s="45"/>
      <c r="L743" s="45"/>
    </row>
    <row r="744" spans="1:12" ht="12.75" x14ac:dyDescent="0.2">
      <c r="A744" s="57"/>
      <c r="B744" s="57"/>
      <c r="C744" s="45"/>
      <c r="D744" s="45"/>
      <c r="E744" s="45"/>
      <c r="F744" s="45"/>
      <c r="G744" s="45"/>
      <c r="H744" s="45"/>
      <c r="I744" s="45"/>
      <c r="J744" s="45"/>
      <c r="K744" s="45"/>
      <c r="L744" s="45"/>
    </row>
    <row r="745" spans="1:12" ht="12.75" x14ac:dyDescent="0.2">
      <c r="A745" s="57"/>
      <c r="B745" s="57"/>
      <c r="C745" s="45"/>
      <c r="D745" s="45"/>
      <c r="E745" s="45"/>
      <c r="F745" s="45"/>
      <c r="G745" s="45"/>
      <c r="H745" s="45"/>
      <c r="I745" s="45"/>
      <c r="J745" s="45"/>
      <c r="K745" s="45"/>
      <c r="L745" s="45"/>
    </row>
    <row r="746" spans="1:12" ht="12.75" x14ac:dyDescent="0.2">
      <c r="A746" s="57"/>
      <c r="B746" s="57"/>
      <c r="C746" s="45"/>
      <c r="D746" s="45"/>
      <c r="E746" s="45"/>
      <c r="F746" s="45"/>
      <c r="G746" s="45"/>
      <c r="H746" s="45"/>
      <c r="I746" s="45"/>
      <c r="J746" s="45"/>
      <c r="K746" s="45"/>
      <c r="L746" s="45"/>
    </row>
    <row r="747" spans="1:12" ht="12.75" x14ac:dyDescent="0.2">
      <c r="A747" s="57"/>
      <c r="B747" s="57"/>
      <c r="C747" s="45"/>
      <c r="D747" s="45"/>
      <c r="E747" s="45"/>
      <c r="F747" s="45"/>
      <c r="G747" s="45"/>
      <c r="H747" s="45"/>
      <c r="I747" s="45"/>
      <c r="J747" s="45"/>
      <c r="K747" s="45"/>
      <c r="L747" s="45"/>
    </row>
    <row r="748" spans="1:12" ht="12.75" x14ac:dyDescent="0.2">
      <c r="A748" s="57"/>
      <c r="B748" s="57"/>
      <c r="C748" s="45"/>
      <c r="D748" s="45"/>
      <c r="E748" s="45"/>
      <c r="F748" s="45"/>
      <c r="G748" s="45"/>
      <c r="H748" s="45"/>
      <c r="I748" s="45"/>
      <c r="J748" s="45"/>
      <c r="K748" s="45"/>
      <c r="L748" s="45"/>
    </row>
    <row r="749" spans="1:12" ht="12.75" x14ac:dyDescent="0.2">
      <c r="A749" s="57"/>
      <c r="B749" s="57"/>
      <c r="C749" s="45"/>
      <c r="D749" s="45"/>
      <c r="E749" s="45"/>
      <c r="F749" s="45"/>
      <c r="G749" s="45"/>
      <c r="H749" s="45"/>
      <c r="I749" s="45"/>
      <c r="J749" s="45"/>
      <c r="K749" s="45"/>
      <c r="L749" s="45"/>
    </row>
    <row r="750" spans="1:12" ht="12.75" x14ac:dyDescent="0.2">
      <c r="A750" s="57"/>
      <c r="B750" s="57"/>
      <c r="C750" s="45"/>
      <c r="D750" s="45"/>
      <c r="E750" s="45"/>
      <c r="F750" s="45"/>
      <c r="G750" s="45"/>
      <c r="H750" s="45"/>
      <c r="I750" s="45"/>
      <c r="J750" s="45"/>
      <c r="K750" s="45"/>
      <c r="L750" s="45"/>
    </row>
    <row r="751" spans="1:12" ht="12.75" x14ac:dyDescent="0.2">
      <c r="A751" s="57"/>
      <c r="B751" s="57"/>
      <c r="C751" s="45"/>
      <c r="D751" s="45"/>
      <c r="E751" s="45"/>
      <c r="F751" s="45"/>
      <c r="G751" s="45"/>
      <c r="H751" s="45"/>
      <c r="I751" s="45"/>
      <c r="J751" s="45"/>
      <c r="K751" s="45"/>
      <c r="L751" s="45"/>
    </row>
    <row r="752" spans="1:12" ht="12.75" x14ac:dyDescent="0.2">
      <c r="A752" s="57"/>
      <c r="B752" s="57"/>
      <c r="C752" s="45"/>
      <c r="D752" s="45"/>
      <c r="E752" s="45"/>
      <c r="F752" s="45"/>
      <c r="G752" s="45"/>
      <c r="H752" s="45"/>
      <c r="I752" s="45"/>
      <c r="J752" s="45"/>
      <c r="K752" s="45"/>
      <c r="L752" s="45"/>
    </row>
    <row r="753" spans="1:12" ht="12.75" x14ac:dyDescent="0.2">
      <c r="A753" s="57"/>
      <c r="B753" s="57"/>
      <c r="C753" s="45"/>
      <c r="D753" s="45"/>
      <c r="E753" s="45"/>
      <c r="F753" s="45"/>
      <c r="G753" s="45"/>
      <c r="H753" s="45"/>
      <c r="I753" s="45"/>
      <c r="J753" s="45"/>
      <c r="K753" s="45"/>
      <c r="L753" s="45"/>
    </row>
    <row r="754" spans="1:12" ht="12.75" x14ac:dyDescent="0.2">
      <c r="A754" s="57"/>
      <c r="B754" s="57"/>
      <c r="C754" s="45"/>
      <c r="D754" s="45"/>
      <c r="E754" s="45"/>
      <c r="F754" s="45"/>
      <c r="G754" s="45"/>
      <c r="H754" s="45"/>
      <c r="I754" s="45"/>
      <c r="J754" s="45"/>
      <c r="K754" s="45"/>
      <c r="L754" s="45"/>
    </row>
    <row r="755" spans="1:12" ht="12.75" x14ac:dyDescent="0.2">
      <c r="A755" s="57"/>
      <c r="B755" s="57"/>
      <c r="C755" s="45"/>
      <c r="D755" s="45"/>
      <c r="E755" s="45"/>
      <c r="F755" s="45"/>
      <c r="G755" s="45"/>
      <c r="H755" s="45"/>
      <c r="I755" s="45"/>
      <c r="J755" s="45"/>
      <c r="K755" s="45"/>
      <c r="L755" s="45"/>
    </row>
    <row r="756" spans="1:12" ht="12.75" x14ac:dyDescent="0.2">
      <c r="A756" s="57"/>
      <c r="B756" s="57"/>
      <c r="C756" s="45"/>
      <c r="D756" s="45"/>
      <c r="E756" s="45"/>
      <c r="F756" s="45"/>
      <c r="G756" s="45"/>
      <c r="H756" s="45"/>
      <c r="I756" s="45"/>
      <c r="J756" s="45"/>
      <c r="K756" s="45"/>
      <c r="L756" s="45"/>
    </row>
    <row r="757" spans="1:12" ht="12.75" x14ac:dyDescent="0.2">
      <c r="A757" s="57"/>
      <c r="B757" s="57"/>
      <c r="C757" s="45"/>
      <c r="D757" s="45"/>
      <c r="E757" s="45"/>
      <c r="F757" s="45"/>
      <c r="G757" s="45"/>
      <c r="H757" s="45"/>
      <c r="I757" s="45"/>
      <c r="J757" s="45"/>
      <c r="K757" s="45"/>
      <c r="L757" s="45"/>
    </row>
    <row r="758" spans="1:12" ht="12.75" x14ac:dyDescent="0.2">
      <c r="A758" s="57"/>
      <c r="B758" s="57"/>
      <c r="C758" s="45"/>
      <c r="D758" s="45"/>
      <c r="E758" s="45"/>
      <c r="F758" s="45"/>
      <c r="G758" s="45"/>
      <c r="H758" s="45"/>
      <c r="I758" s="45"/>
      <c r="J758" s="45"/>
      <c r="K758" s="45"/>
      <c r="L758" s="45"/>
    </row>
    <row r="759" spans="1:12" ht="12.75" x14ac:dyDescent="0.2">
      <c r="A759" s="57"/>
      <c r="B759" s="57"/>
      <c r="C759" s="45"/>
      <c r="D759" s="45"/>
      <c r="E759" s="45"/>
      <c r="F759" s="45"/>
      <c r="G759" s="45"/>
      <c r="H759" s="45"/>
      <c r="I759" s="45"/>
      <c r="J759" s="45"/>
      <c r="K759" s="45"/>
      <c r="L759" s="45"/>
    </row>
    <row r="760" spans="1:12" ht="12.75" x14ac:dyDescent="0.2">
      <c r="A760" s="57"/>
      <c r="B760" s="57"/>
      <c r="C760" s="45"/>
      <c r="D760" s="45"/>
      <c r="E760" s="45"/>
      <c r="F760" s="45"/>
      <c r="G760" s="45"/>
      <c r="H760" s="45"/>
      <c r="I760" s="45"/>
      <c r="J760" s="45"/>
      <c r="K760" s="45"/>
      <c r="L760" s="45"/>
    </row>
    <row r="761" spans="1:12" ht="12.75" x14ac:dyDescent="0.2">
      <c r="A761" s="57"/>
      <c r="B761" s="57"/>
      <c r="C761" s="45"/>
      <c r="D761" s="45"/>
      <c r="E761" s="45"/>
      <c r="F761" s="45"/>
      <c r="G761" s="45"/>
      <c r="H761" s="45"/>
      <c r="I761" s="45"/>
      <c r="J761" s="45"/>
      <c r="K761" s="45"/>
      <c r="L761" s="45"/>
    </row>
    <row r="762" spans="1:12" ht="12.75" x14ac:dyDescent="0.2">
      <c r="A762" s="57"/>
      <c r="B762" s="57"/>
      <c r="C762" s="45"/>
      <c r="D762" s="45"/>
      <c r="E762" s="45"/>
      <c r="F762" s="45"/>
      <c r="G762" s="45"/>
      <c r="H762" s="45"/>
      <c r="I762" s="45"/>
      <c r="J762" s="45"/>
      <c r="K762" s="45"/>
      <c r="L762" s="45"/>
    </row>
    <row r="763" spans="1:12" ht="12.75" x14ac:dyDescent="0.2">
      <c r="A763" s="57"/>
      <c r="B763" s="57"/>
      <c r="C763" s="45"/>
      <c r="D763" s="45"/>
      <c r="E763" s="45"/>
      <c r="F763" s="45"/>
      <c r="G763" s="45"/>
      <c r="H763" s="45"/>
      <c r="I763" s="45"/>
      <c r="J763" s="45"/>
      <c r="K763" s="45"/>
      <c r="L763" s="45"/>
    </row>
    <row r="764" spans="1:12" ht="12.75" x14ac:dyDescent="0.2">
      <c r="A764" s="57"/>
      <c r="B764" s="57"/>
      <c r="C764" s="45"/>
      <c r="D764" s="45"/>
      <c r="E764" s="45"/>
      <c r="F764" s="45"/>
      <c r="G764" s="45"/>
      <c r="H764" s="45"/>
      <c r="I764" s="45"/>
      <c r="J764" s="45"/>
      <c r="K764" s="45"/>
      <c r="L764" s="45"/>
    </row>
    <row r="765" spans="1:12" ht="12.75" x14ac:dyDescent="0.2">
      <c r="A765" s="57"/>
      <c r="B765" s="57"/>
      <c r="C765" s="45"/>
      <c r="D765" s="45"/>
      <c r="E765" s="45"/>
      <c r="F765" s="45"/>
      <c r="G765" s="45"/>
      <c r="H765" s="45"/>
      <c r="I765" s="45"/>
      <c r="J765" s="45"/>
      <c r="K765" s="45"/>
      <c r="L765" s="45"/>
    </row>
    <row r="766" spans="1:12" ht="12.75" x14ac:dyDescent="0.2">
      <c r="A766" s="57"/>
      <c r="B766" s="57"/>
      <c r="C766" s="45"/>
      <c r="D766" s="45"/>
      <c r="E766" s="45"/>
      <c r="F766" s="45"/>
      <c r="G766" s="45"/>
      <c r="H766" s="45"/>
      <c r="I766" s="45"/>
      <c r="J766" s="45"/>
      <c r="K766" s="45"/>
      <c r="L766" s="45"/>
    </row>
    <row r="767" spans="1:12" ht="12.75" x14ac:dyDescent="0.2">
      <c r="A767" s="57"/>
      <c r="B767" s="57"/>
      <c r="C767" s="45"/>
      <c r="D767" s="45"/>
      <c r="E767" s="45"/>
      <c r="F767" s="45"/>
      <c r="G767" s="45"/>
      <c r="H767" s="45"/>
      <c r="I767" s="45"/>
      <c r="J767" s="45"/>
      <c r="K767" s="45"/>
      <c r="L767" s="45"/>
    </row>
    <row r="768" spans="1:12" ht="12.75" x14ac:dyDescent="0.2">
      <c r="A768" s="57"/>
      <c r="B768" s="57"/>
      <c r="C768" s="45"/>
      <c r="D768" s="45"/>
      <c r="E768" s="45"/>
      <c r="F768" s="45"/>
      <c r="G768" s="45"/>
      <c r="H768" s="45"/>
      <c r="I768" s="45"/>
      <c r="J768" s="45"/>
      <c r="K768" s="45"/>
      <c r="L768" s="45"/>
    </row>
    <row r="769" spans="1:12" ht="12.75" x14ac:dyDescent="0.2">
      <c r="A769" s="57"/>
      <c r="B769" s="57"/>
      <c r="C769" s="45"/>
      <c r="D769" s="45"/>
      <c r="E769" s="45"/>
      <c r="F769" s="45"/>
      <c r="G769" s="45"/>
      <c r="H769" s="45"/>
      <c r="I769" s="45"/>
      <c r="J769" s="45"/>
      <c r="K769" s="45"/>
      <c r="L769" s="45"/>
    </row>
    <row r="770" spans="1:12" ht="12.75" x14ac:dyDescent="0.2">
      <c r="A770" s="57"/>
      <c r="B770" s="57"/>
      <c r="C770" s="45"/>
      <c r="D770" s="45"/>
      <c r="E770" s="45"/>
      <c r="F770" s="45"/>
      <c r="G770" s="45"/>
      <c r="H770" s="45"/>
      <c r="I770" s="45"/>
      <c r="J770" s="45"/>
      <c r="K770" s="45"/>
      <c r="L770" s="45"/>
    </row>
    <row r="771" spans="1:12" ht="12.75" x14ac:dyDescent="0.2">
      <c r="A771" s="57"/>
      <c r="B771" s="57"/>
      <c r="C771" s="45"/>
      <c r="D771" s="45"/>
      <c r="E771" s="45"/>
      <c r="F771" s="45"/>
      <c r="G771" s="45"/>
      <c r="H771" s="45"/>
      <c r="I771" s="45"/>
      <c r="J771" s="45"/>
      <c r="K771" s="45"/>
      <c r="L771" s="45"/>
    </row>
    <row r="772" spans="1:12" ht="12.75" x14ac:dyDescent="0.2">
      <c r="A772" s="57"/>
      <c r="B772" s="57"/>
      <c r="C772" s="45"/>
      <c r="D772" s="45"/>
      <c r="E772" s="45"/>
      <c r="F772" s="45"/>
      <c r="G772" s="45"/>
      <c r="H772" s="45"/>
      <c r="I772" s="45"/>
      <c r="J772" s="45"/>
      <c r="K772" s="45"/>
      <c r="L772" s="45"/>
    </row>
    <row r="773" spans="1:12" ht="12.75" x14ac:dyDescent="0.2">
      <c r="A773" s="57"/>
      <c r="B773" s="57"/>
      <c r="C773" s="45"/>
      <c r="D773" s="45"/>
      <c r="E773" s="45"/>
      <c r="F773" s="45"/>
      <c r="G773" s="45"/>
      <c r="H773" s="45"/>
      <c r="I773" s="45"/>
      <c r="J773" s="45"/>
      <c r="K773" s="45"/>
      <c r="L773" s="45"/>
    </row>
    <row r="774" spans="1:12" ht="12.75" x14ac:dyDescent="0.2">
      <c r="A774" s="57"/>
      <c r="B774" s="57"/>
      <c r="C774" s="45"/>
      <c r="D774" s="45"/>
      <c r="E774" s="45"/>
      <c r="F774" s="45"/>
      <c r="G774" s="45"/>
      <c r="H774" s="45"/>
      <c r="I774" s="45"/>
      <c r="J774" s="45"/>
      <c r="K774" s="45"/>
      <c r="L774" s="45"/>
    </row>
    <row r="775" spans="1:12" ht="12.75" x14ac:dyDescent="0.2">
      <c r="A775" s="57"/>
      <c r="B775" s="57"/>
      <c r="C775" s="45"/>
      <c r="D775" s="45"/>
      <c r="E775" s="45"/>
      <c r="F775" s="45"/>
      <c r="G775" s="45"/>
      <c r="H775" s="45"/>
      <c r="I775" s="45"/>
      <c r="J775" s="45"/>
      <c r="K775" s="45"/>
      <c r="L775" s="45"/>
    </row>
    <row r="776" spans="1:12" ht="12.75" x14ac:dyDescent="0.2">
      <c r="A776" s="57"/>
      <c r="B776" s="57"/>
      <c r="C776" s="45"/>
      <c r="D776" s="45"/>
      <c r="E776" s="45"/>
      <c r="F776" s="45"/>
      <c r="G776" s="45"/>
      <c r="H776" s="45"/>
      <c r="I776" s="45"/>
      <c r="J776" s="45"/>
      <c r="K776" s="45"/>
      <c r="L776" s="45"/>
    </row>
    <row r="777" spans="1:12" ht="12.75" x14ac:dyDescent="0.2">
      <c r="A777" s="57"/>
      <c r="B777" s="57"/>
      <c r="C777" s="45"/>
      <c r="D777" s="45"/>
      <c r="E777" s="45"/>
      <c r="F777" s="45"/>
      <c r="G777" s="45"/>
      <c r="H777" s="45"/>
      <c r="I777" s="45"/>
      <c r="J777" s="45"/>
      <c r="K777" s="45"/>
      <c r="L777" s="45"/>
    </row>
    <row r="778" spans="1:12" ht="12.75" x14ac:dyDescent="0.2">
      <c r="A778" s="57"/>
      <c r="B778" s="57"/>
      <c r="C778" s="45"/>
      <c r="D778" s="45"/>
      <c r="E778" s="45"/>
      <c r="F778" s="45"/>
      <c r="G778" s="45"/>
      <c r="H778" s="45"/>
      <c r="I778" s="45"/>
      <c r="J778" s="45"/>
      <c r="K778" s="45"/>
      <c r="L778" s="45"/>
    </row>
    <row r="779" spans="1:12" ht="12.75" x14ac:dyDescent="0.2">
      <c r="A779" s="57"/>
      <c r="B779" s="57"/>
      <c r="C779" s="45"/>
      <c r="D779" s="45"/>
      <c r="E779" s="45"/>
      <c r="F779" s="45"/>
      <c r="G779" s="45"/>
      <c r="H779" s="45"/>
      <c r="I779" s="45"/>
      <c r="J779" s="45"/>
      <c r="K779" s="45"/>
      <c r="L779" s="45"/>
    </row>
    <row r="780" spans="1:12" ht="12.75" x14ac:dyDescent="0.2">
      <c r="A780" s="57"/>
      <c r="B780" s="57"/>
      <c r="C780" s="45"/>
      <c r="D780" s="45"/>
      <c r="E780" s="45"/>
      <c r="F780" s="45"/>
      <c r="G780" s="45"/>
      <c r="H780" s="45"/>
      <c r="I780" s="45"/>
      <c r="J780" s="45"/>
      <c r="K780" s="45"/>
      <c r="L780" s="45"/>
    </row>
    <row r="781" spans="1:12" ht="12.75" x14ac:dyDescent="0.2">
      <c r="A781" s="57"/>
      <c r="B781" s="57"/>
      <c r="C781" s="45"/>
      <c r="D781" s="45"/>
      <c r="E781" s="45"/>
      <c r="F781" s="45"/>
      <c r="G781" s="45"/>
      <c r="H781" s="45"/>
      <c r="I781" s="45"/>
      <c r="J781" s="45"/>
      <c r="K781" s="45"/>
      <c r="L781" s="45"/>
    </row>
    <row r="782" spans="1:12" ht="12.75" x14ac:dyDescent="0.2">
      <c r="A782" s="57"/>
      <c r="B782" s="57"/>
      <c r="C782" s="45"/>
      <c r="D782" s="45"/>
      <c r="E782" s="45"/>
      <c r="F782" s="45"/>
      <c r="G782" s="45"/>
      <c r="H782" s="45"/>
      <c r="I782" s="45"/>
      <c r="J782" s="45"/>
      <c r="K782" s="45"/>
      <c r="L782" s="45"/>
    </row>
    <row r="783" spans="1:12" ht="12.75" x14ac:dyDescent="0.2">
      <c r="A783" s="57"/>
      <c r="B783" s="57"/>
      <c r="C783" s="45"/>
      <c r="D783" s="45"/>
      <c r="E783" s="45"/>
      <c r="F783" s="45"/>
      <c r="G783" s="45"/>
      <c r="H783" s="45"/>
      <c r="I783" s="45"/>
      <c r="J783" s="45"/>
      <c r="K783" s="45"/>
      <c r="L783" s="45"/>
    </row>
    <row r="784" spans="1:12" ht="12.75" x14ac:dyDescent="0.2">
      <c r="A784" s="57"/>
      <c r="B784" s="57"/>
      <c r="C784" s="45"/>
      <c r="D784" s="45"/>
      <c r="E784" s="45"/>
      <c r="F784" s="45"/>
      <c r="G784" s="45"/>
      <c r="H784" s="45"/>
      <c r="I784" s="45"/>
      <c r="J784" s="45"/>
      <c r="K784" s="45"/>
      <c r="L784" s="45"/>
    </row>
    <row r="785" spans="1:12" ht="12.75" x14ac:dyDescent="0.2">
      <c r="A785" s="57"/>
      <c r="B785" s="57"/>
      <c r="C785" s="45"/>
      <c r="D785" s="45"/>
      <c r="E785" s="45"/>
      <c r="F785" s="45"/>
      <c r="G785" s="45"/>
      <c r="H785" s="45"/>
      <c r="I785" s="45"/>
      <c r="J785" s="45"/>
      <c r="K785" s="45"/>
      <c r="L785" s="45"/>
    </row>
    <row r="786" spans="1:12" ht="12.75" x14ac:dyDescent="0.2">
      <c r="A786" s="57"/>
      <c r="B786" s="57"/>
      <c r="C786" s="45"/>
      <c r="D786" s="45"/>
      <c r="E786" s="45"/>
      <c r="F786" s="45"/>
      <c r="G786" s="45"/>
      <c r="H786" s="45"/>
      <c r="I786" s="45"/>
      <c r="J786" s="45"/>
      <c r="K786" s="45"/>
      <c r="L786" s="45"/>
    </row>
    <row r="787" spans="1:12" ht="12.75" x14ac:dyDescent="0.2">
      <c r="A787" s="57"/>
      <c r="B787" s="57"/>
      <c r="C787" s="45"/>
      <c r="D787" s="45"/>
      <c r="E787" s="45"/>
      <c r="F787" s="45"/>
      <c r="G787" s="45"/>
      <c r="H787" s="45"/>
      <c r="I787" s="45"/>
      <c r="J787" s="45"/>
      <c r="K787" s="45"/>
      <c r="L787" s="45"/>
    </row>
    <row r="788" spans="1:12" ht="12.75" x14ac:dyDescent="0.2">
      <c r="A788" s="57"/>
      <c r="B788" s="57"/>
      <c r="C788" s="45"/>
      <c r="D788" s="45"/>
      <c r="E788" s="45"/>
      <c r="F788" s="45"/>
      <c r="G788" s="45"/>
      <c r="H788" s="45"/>
      <c r="I788" s="45"/>
      <c r="J788" s="45"/>
      <c r="K788" s="45"/>
      <c r="L788" s="45"/>
    </row>
    <row r="789" spans="1:12" ht="12.75" x14ac:dyDescent="0.2">
      <c r="A789" s="57"/>
      <c r="B789" s="57"/>
      <c r="C789" s="45"/>
      <c r="D789" s="45"/>
      <c r="E789" s="45"/>
      <c r="F789" s="45"/>
      <c r="G789" s="45"/>
      <c r="H789" s="45"/>
      <c r="I789" s="45"/>
      <c r="J789" s="45"/>
      <c r="K789" s="45"/>
      <c r="L789" s="45"/>
    </row>
    <row r="790" spans="1:12" ht="12.75" x14ac:dyDescent="0.2">
      <c r="A790" s="57"/>
      <c r="B790" s="57"/>
      <c r="C790" s="45"/>
      <c r="D790" s="45"/>
      <c r="E790" s="45"/>
      <c r="F790" s="45"/>
      <c r="G790" s="45"/>
      <c r="H790" s="45"/>
      <c r="I790" s="45"/>
      <c r="J790" s="45"/>
      <c r="K790" s="45"/>
      <c r="L790" s="45"/>
    </row>
    <row r="791" spans="1:12" ht="12.75" x14ac:dyDescent="0.2">
      <c r="A791" s="57"/>
      <c r="B791" s="57"/>
      <c r="C791" s="45"/>
      <c r="D791" s="45"/>
      <c r="E791" s="45"/>
      <c r="F791" s="45"/>
      <c r="G791" s="45"/>
      <c r="H791" s="45"/>
      <c r="I791" s="45"/>
      <c r="J791" s="45"/>
      <c r="K791" s="45"/>
      <c r="L791" s="45"/>
    </row>
    <row r="792" spans="1:12" ht="12.75" x14ac:dyDescent="0.2">
      <c r="A792" s="57"/>
      <c r="B792" s="57"/>
      <c r="C792" s="45"/>
      <c r="D792" s="45"/>
      <c r="E792" s="45"/>
      <c r="F792" s="45"/>
      <c r="G792" s="45"/>
      <c r="H792" s="45"/>
      <c r="I792" s="45"/>
      <c r="J792" s="45"/>
      <c r="K792" s="45"/>
      <c r="L792" s="45"/>
    </row>
    <row r="793" spans="1:12" ht="12.75" x14ac:dyDescent="0.2">
      <c r="A793" s="57"/>
      <c r="B793" s="57"/>
      <c r="C793" s="45"/>
      <c r="D793" s="45"/>
      <c r="E793" s="45"/>
      <c r="F793" s="45"/>
      <c r="G793" s="45"/>
      <c r="H793" s="45"/>
      <c r="I793" s="45"/>
      <c r="J793" s="45"/>
      <c r="K793" s="45"/>
      <c r="L793" s="45"/>
    </row>
    <row r="794" spans="1:12" ht="12.75" x14ac:dyDescent="0.2">
      <c r="A794" s="57"/>
      <c r="B794" s="57"/>
      <c r="C794" s="45"/>
      <c r="D794" s="45"/>
      <c r="E794" s="45"/>
      <c r="F794" s="45"/>
      <c r="G794" s="45"/>
      <c r="H794" s="45"/>
      <c r="I794" s="45"/>
      <c r="J794" s="45"/>
      <c r="K794" s="45"/>
      <c r="L794" s="45"/>
    </row>
    <row r="795" spans="1:12" ht="12.75" x14ac:dyDescent="0.2">
      <c r="A795" s="57"/>
      <c r="B795" s="57"/>
      <c r="C795" s="45"/>
      <c r="D795" s="45"/>
      <c r="E795" s="45"/>
      <c r="F795" s="45"/>
      <c r="G795" s="45"/>
      <c r="H795" s="45"/>
      <c r="I795" s="45"/>
      <c r="J795" s="45"/>
      <c r="K795" s="45"/>
      <c r="L795" s="45"/>
    </row>
    <row r="796" spans="1:12" ht="12.75" x14ac:dyDescent="0.2">
      <c r="A796" s="57"/>
      <c r="B796" s="57"/>
      <c r="C796" s="45"/>
      <c r="D796" s="45"/>
      <c r="E796" s="45"/>
      <c r="F796" s="45"/>
      <c r="G796" s="45"/>
      <c r="H796" s="45"/>
      <c r="I796" s="45"/>
      <c r="J796" s="45"/>
      <c r="K796" s="45"/>
      <c r="L796" s="45"/>
    </row>
    <row r="797" spans="1:12" ht="12.75" x14ac:dyDescent="0.2">
      <c r="A797" s="57"/>
      <c r="B797" s="57"/>
      <c r="C797" s="45"/>
      <c r="D797" s="45"/>
      <c r="E797" s="45"/>
      <c r="F797" s="45"/>
      <c r="G797" s="45"/>
      <c r="H797" s="45"/>
      <c r="I797" s="45"/>
      <c r="J797" s="45"/>
      <c r="K797" s="45"/>
      <c r="L797" s="45"/>
    </row>
    <row r="798" spans="1:12" ht="12.75" x14ac:dyDescent="0.2">
      <c r="A798" s="57"/>
      <c r="B798" s="57"/>
      <c r="C798" s="45"/>
      <c r="D798" s="45"/>
      <c r="E798" s="45"/>
      <c r="F798" s="45"/>
      <c r="G798" s="45"/>
      <c r="H798" s="45"/>
      <c r="I798" s="45"/>
      <c r="J798" s="45"/>
      <c r="K798" s="45"/>
      <c r="L798" s="45"/>
    </row>
    <row r="799" spans="1:12" ht="12.75" x14ac:dyDescent="0.2">
      <c r="A799" s="57"/>
      <c r="B799" s="57"/>
      <c r="C799" s="45"/>
      <c r="D799" s="45"/>
      <c r="E799" s="45"/>
      <c r="F799" s="45"/>
      <c r="G799" s="45"/>
      <c r="H799" s="45"/>
      <c r="I799" s="45"/>
      <c r="J799" s="45"/>
      <c r="K799" s="45"/>
      <c r="L799" s="45"/>
    </row>
    <row r="800" spans="1:12" ht="12.75" x14ac:dyDescent="0.2">
      <c r="A800" s="57"/>
      <c r="B800" s="57"/>
      <c r="C800" s="45"/>
      <c r="D800" s="45"/>
      <c r="E800" s="45"/>
      <c r="F800" s="45"/>
      <c r="G800" s="45"/>
      <c r="H800" s="45"/>
      <c r="I800" s="45"/>
      <c r="J800" s="45"/>
      <c r="K800" s="45"/>
      <c r="L800" s="45"/>
    </row>
    <row r="801" spans="1:12" ht="12.75" x14ac:dyDescent="0.2">
      <c r="A801" s="57"/>
      <c r="B801" s="57"/>
      <c r="C801" s="45"/>
      <c r="D801" s="45"/>
      <c r="E801" s="45"/>
      <c r="F801" s="45"/>
      <c r="G801" s="45"/>
      <c r="H801" s="45"/>
      <c r="I801" s="45"/>
      <c r="J801" s="45"/>
      <c r="K801" s="45"/>
      <c r="L801" s="45"/>
    </row>
    <row r="802" spans="1:12" ht="12.75" x14ac:dyDescent="0.2">
      <c r="A802" s="57"/>
      <c r="B802" s="57"/>
      <c r="C802" s="45"/>
      <c r="D802" s="45"/>
      <c r="E802" s="45"/>
      <c r="F802" s="45"/>
      <c r="G802" s="45"/>
      <c r="H802" s="45"/>
      <c r="I802" s="45"/>
      <c r="J802" s="45"/>
      <c r="K802" s="45"/>
      <c r="L802" s="45"/>
    </row>
    <row r="803" spans="1:12" ht="12.75" x14ac:dyDescent="0.2">
      <c r="A803" s="57"/>
      <c r="B803" s="57"/>
      <c r="C803" s="45"/>
      <c r="D803" s="45"/>
      <c r="E803" s="45"/>
      <c r="F803" s="45"/>
      <c r="G803" s="45"/>
      <c r="H803" s="45"/>
      <c r="I803" s="45"/>
      <c r="J803" s="45"/>
      <c r="K803" s="45"/>
      <c r="L803" s="45"/>
    </row>
    <row r="804" spans="1:12" ht="12.75" x14ac:dyDescent="0.2">
      <c r="A804" s="57"/>
      <c r="B804" s="57"/>
      <c r="C804" s="45"/>
      <c r="D804" s="45"/>
      <c r="E804" s="45"/>
      <c r="F804" s="45"/>
      <c r="G804" s="45"/>
      <c r="H804" s="45"/>
      <c r="I804" s="45"/>
      <c r="J804" s="45"/>
      <c r="K804" s="45"/>
      <c r="L804" s="45"/>
    </row>
    <row r="805" spans="1:12" ht="12.75" x14ac:dyDescent="0.2">
      <c r="A805" s="57"/>
      <c r="B805" s="57"/>
      <c r="C805" s="45"/>
      <c r="D805" s="45"/>
      <c r="E805" s="45"/>
      <c r="F805" s="45"/>
      <c r="G805" s="45"/>
      <c r="H805" s="45"/>
      <c r="I805" s="45"/>
      <c r="J805" s="45"/>
      <c r="K805" s="45"/>
      <c r="L805" s="45"/>
    </row>
    <row r="806" spans="1:12" ht="12.75" x14ac:dyDescent="0.2">
      <c r="A806" s="57"/>
      <c r="B806" s="57"/>
      <c r="C806" s="45"/>
      <c r="D806" s="45"/>
      <c r="E806" s="45"/>
      <c r="F806" s="45"/>
      <c r="G806" s="45"/>
      <c r="H806" s="45"/>
      <c r="I806" s="45"/>
      <c r="J806" s="45"/>
      <c r="K806" s="45"/>
      <c r="L806" s="45"/>
    </row>
    <row r="807" spans="1:12" ht="12.75" x14ac:dyDescent="0.2">
      <c r="A807" s="57"/>
      <c r="B807" s="57"/>
      <c r="C807" s="45"/>
      <c r="D807" s="45"/>
      <c r="E807" s="45"/>
      <c r="F807" s="45"/>
      <c r="G807" s="45"/>
      <c r="H807" s="45"/>
      <c r="I807" s="45"/>
      <c r="J807" s="45"/>
      <c r="K807" s="45"/>
      <c r="L807" s="45"/>
    </row>
    <row r="808" spans="1:12" ht="12.75" x14ac:dyDescent="0.2">
      <c r="A808" s="57"/>
      <c r="B808" s="57"/>
      <c r="C808" s="45"/>
      <c r="D808" s="45"/>
      <c r="E808" s="45"/>
      <c r="F808" s="45"/>
      <c r="G808" s="45"/>
      <c r="H808" s="45"/>
      <c r="I808" s="45"/>
      <c r="J808" s="45"/>
      <c r="K808" s="45"/>
      <c r="L808" s="45"/>
    </row>
    <row r="809" spans="1:12" ht="12.75" x14ac:dyDescent="0.2">
      <c r="A809" s="57"/>
      <c r="B809" s="57"/>
      <c r="C809" s="45"/>
      <c r="D809" s="45"/>
      <c r="E809" s="45"/>
      <c r="F809" s="45"/>
      <c r="G809" s="45"/>
      <c r="H809" s="45"/>
      <c r="I809" s="45"/>
      <c r="J809" s="45"/>
      <c r="K809" s="45"/>
      <c r="L809" s="45"/>
    </row>
    <row r="810" spans="1:12" ht="12.75" x14ac:dyDescent="0.2">
      <c r="A810" s="57"/>
      <c r="B810" s="57"/>
      <c r="C810" s="45"/>
      <c r="D810" s="45"/>
      <c r="E810" s="45"/>
      <c r="F810" s="45"/>
      <c r="G810" s="45"/>
      <c r="H810" s="45"/>
      <c r="I810" s="45"/>
      <c r="J810" s="45"/>
      <c r="K810" s="45"/>
      <c r="L810" s="45"/>
    </row>
    <row r="811" spans="1:12" ht="12.75" x14ac:dyDescent="0.2">
      <c r="A811" s="57"/>
      <c r="B811" s="57"/>
      <c r="C811" s="45"/>
      <c r="D811" s="45"/>
      <c r="E811" s="45"/>
      <c r="F811" s="45"/>
      <c r="G811" s="45"/>
      <c r="H811" s="45"/>
      <c r="I811" s="45"/>
      <c r="J811" s="45"/>
      <c r="K811" s="45"/>
      <c r="L811" s="45"/>
    </row>
    <row r="812" spans="1:12" ht="12.75" x14ac:dyDescent="0.2">
      <c r="A812" s="57"/>
      <c r="B812" s="57"/>
      <c r="C812" s="45"/>
      <c r="D812" s="45"/>
      <c r="E812" s="45"/>
      <c r="F812" s="45"/>
      <c r="G812" s="45"/>
      <c r="H812" s="45"/>
      <c r="I812" s="45"/>
      <c r="J812" s="45"/>
      <c r="K812" s="45"/>
      <c r="L812" s="45"/>
    </row>
    <row r="813" spans="1:12" ht="12.75" x14ac:dyDescent="0.2">
      <c r="A813" s="57"/>
      <c r="B813" s="57"/>
      <c r="C813" s="45"/>
      <c r="D813" s="45"/>
      <c r="E813" s="45"/>
      <c r="F813" s="45"/>
      <c r="G813" s="45"/>
      <c r="H813" s="45"/>
      <c r="I813" s="45"/>
      <c r="J813" s="45"/>
      <c r="K813" s="45"/>
      <c r="L813" s="45"/>
    </row>
    <row r="814" spans="1:12" ht="12.75" x14ac:dyDescent="0.2">
      <c r="A814" s="57"/>
      <c r="B814" s="57"/>
      <c r="C814" s="45"/>
      <c r="D814" s="45"/>
      <c r="E814" s="45"/>
      <c r="F814" s="45"/>
      <c r="G814" s="45"/>
      <c r="H814" s="45"/>
      <c r="I814" s="45"/>
      <c r="J814" s="45"/>
      <c r="K814" s="45"/>
      <c r="L814" s="45"/>
    </row>
    <row r="815" spans="1:12" ht="12.75" x14ac:dyDescent="0.2">
      <c r="A815" s="57"/>
      <c r="B815" s="57"/>
      <c r="C815" s="45"/>
      <c r="D815" s="45"/>
      <c r="E815" s="45"/>
      <c r="F815" s="45"/>
      <c r="G815" s="45"/>
      <c r="H815" s="45"/>
      <c r="I815" s="45"/>
      <c r="J815" s="45"/>
      <c r="K815" s="45"/>
      <c r="L815" s="45"/>
    </row>
    <row r="816" spans="1:12" ht="12.75" x14ac:dyDescent="0.2">
      <c r="A816" s="57"/>
      <c r="B816" s="57"/>
      <c r="C816" s="45"/>
      <c r="D816" s="45"/>
      <c r="E816" s="45"/>
      <c r="F816" s="45"/>
      <c r="G816" s="45"/>
      <c r="H816" s="45"/>
      <c r="I816" s="45"/>
      <c r="J816" s="45"/>
      <c r="K816" s="45"/>
      <c r="L816" s="45"/>
    </row>
    <row r="817" spans="1:12" ht="12.75" x14ac:dyDescent="0.2">
      <c r="A817" s="57"/>
      <c r="B817" s="57"/>
      <c r="C817" s="45"/>
      <c r="D817" s="45"/>
      <c r="E817" s="45"/>
      <c r="F817" s="45"/>
      <c r="G817" s="45"/>
      <c r="H817" s="45"/>
      <c r="I817" s="45"/>
      <c r="J817" s="45"/>
      <c r="K817" s="45"/>
      <c r="L817" s="45"/>
    </row>
    <row r="818" spans="1:12" ht="12.75" x14ac:dyDescent="0.2">
      <c r="A818" s="57"/>
      <c r="B818" s="57"/>
      <c r="C818" s="45"/>
      <c r="D818" s="45"/>
      <c r="E818" s="45"/>
      <c r="F818" s="45"/>
      <c r="G818" s="45"/>
      <c r="H818" s="45"/>
      <c r="I818" s="45"/>
      <c r="J818" s="45"/>
      <c r="K818" s="45"/>
      <c r="L818" s="45"/>
    </row>
    <row r="819" spans="1:12" ht="12.75" x14ac:dyDescent="0.2">
      <c r="A819" s="57"/>
      <c r="B819" s="57"/>
      <c r="C819" s="45"/>
      <c r="D819" s="45"/>
      <c r="E819" s="45"/>
      <c r="F819" s="45"/>
      <c r="G819" s="45"/>
      <c r="H819" s="45"/>
      <c r="I819" s="45"/>
      <c r="J819" s="45"/>
      <c r="K819" s="45"/>
      <c r="L819" s="45"/>
    </row>
    <row r="820" spans="1:12" ht="12.75" x14ac:dyDescent="0.2">
      <c r="A820" s="57"/>
      <c r="B820" s="57"/>
      <c r="C820" s="45"/>
      <c r="D820" s="45"/>
      <c r="E820" s="45"/>
      <c r="F820" s="45"/>
      <c r="G820" s="45"/>
      <c r="H820" s="45"/>
      <c r="I820" s="45"/>
      <c r="J820" s="45"/>
      <c r="K820" s="45"/>
      <c r="L820" s="45"/>
    </row>
    <row r="821" spans="1:12" ht="12.75" x14ac:dyDescent="0.2">
      <c r="A821" s="57"/>
      <c r="B821" s="57"/>
      <c r="C821" s="45"/>
      <c r="D821" s="45"/>
      <c r="E821" s="45"/>
      <c r="F821" s="45"/>
      <c r="G821" s="45"/>
      <c r="H821" s="45"/>
      <c r="I821" s="45"/>
      <c r="J821" s="45"/>
      <c r="K821" s="45"/>
      <c r="L821" s="45"/>
    </row>
    <row r="822" spans="1:12" ht="12.75" x14ac:dyDescent="0.2">
      <c r="A822" s="57"/>
      <c r="B822" s="57"/>
      <c r="C822" s="45"/>
      <c r="D822" s="45"/>
      <c r="E822" s="45"/>
      <c r="F822" s="45"/>
      <c r="G822" s="45"/>
      <c r="H822" s="45"/>
      <c r="I822" s="45"/>
      <c r="J822" s="45"/>
      <c r="K822" s="45"/>
      <c r="L822" s="45"/>
    </row>
    <row r="823" spans="1:12" ht="12.75" x14ac:dyDescent="0.2">
      <c r="A823" s="57"/>
      <c r="B823" s="57"/>
      <c r="C823" s="45"/>
      <c r="D823" s="45"/>
      <c r="E823" s="45"/>
      <c r="F823" s="45"/>
      <c r="G823" s="45"/>
      <c r="H823" s="45"/>
      <c r="I823" s="45"/>
      <c r="J823" s="45"/>
      <c r="K823" s="45"/>
      <c r="L823" s="45"/>
    </row>
    <row r="824" spans="1:12" ht="12.75" x14ac:dyDescent="0.2">
      <c r="A824" s="57"/>
      <c r="B824" s="57"/>
      <c r="C824" s="45"/>
      <c r="D824" s="45"/>
      <c r="E824" s="45"/>
      <c r="F824" s="45"/>
      <c r="G824" s="45"/>
      <c r="H824" s="45"/>
      <c r="I824" s="45"/>
      <c r="J824" s="45"/>
      <c r="K824" s="45"/>
      <c r="L824" s="45"/>
    </row>
    <row r="825" spans="1:12" ht="12.75" x14ac:dyDescent="0.2">
      <c r="A825" s="57"/>
      <c r="B825" s="57"/>
      <c r="C825" s="45"/>
      <c r="D825" s="45"/>
      <c r="E825" s="45"/>
      <c r="F825" s="45"/>
      <c r="G825" s="45"/>
      <c r="H825" s="45"/>
      <c r="I825" s="45"/>
      <c r="J825" s="45"/>
      <c r="K825" s="45"/>
      <c r="L825" s="45"/>
    </row>
    <row r="826" spans="1:12" ht="12.75" x14ac:dyDescent="0.2">
      <c r="A826" s="57"/>
      <c r="B826" s="57"/>
      <c r="C826" s="45"/>
      <c r="D826" s="45"/>
      <c r="E826" s="45"/>
      <c r="F826" s="45"/>
      <c r="G826" s="45"/>
      <c r="H826" s="45"/>
      <c r="I826" s="45"/>
      <c r="J826" s="45"/>
      <c r="K826" s="45"/>
      <c r="L826" s="45"/>
    </row>
    <row r="827" spans="1:12" ht="12.75" x14ac:dyDescent="0.2">
      <c r="A827" s="57"/>
      <c r="B827" s="57"/>
      <c r="C827" s="45"/>
      <c r="D827" s="45"/>
      <c r="E827" s="45"/>
      <c r="F827" s="45"/>
      <c r="G827" s="45"/>
      <c r="H827" s="45"/>
      <c r="I827" s="45"/>
      <c r="J827" s="45"/>
      <c r="K827" s="45"/>
      <c r="L827" s="45"/>
    </row>
    <row r="828" spans="1:12" ht="12.75" x14ac:dyDescent="0.2">
      <c r="A828" s="57"/>
      <c r="B828" s="57"/>
      <c r="C828" s="45"/>
      <c r="D828" s="45"/>
      <c r="E828" s="45"/>
      <c r="F828" s="45"/>
      <c r="G828" s="45"/>
      <c r="H828" s="45"/>
      <c r="I828" s="45"/>
      <c r="J828" s="45"/>
      <c r="K828" s="45"/>
      <c r="L828" s="45"/>
    </row>
    <row r="829" spans="1:12" ht="12.75" x14ac:dyDescent="0.2">
      <c r="A829" s="57"/>
      <c r="B829" s="57"/>
      <c r="C829" s="45"/>
      <c r="D829" s="45"/>
      <c r="E829" s="45"/>
      <c r="F829" s="45"/>
      <c r="G829" s="45"/>
      <c r="H829" s="45"/>
      <c r="I829" s="45"/>
      <c r="J829" s="45"/>
      <c r="K829" s="45"/>
      <c r="L829" s="45"/>
    </row>
    <row r="830" spans="1:12" ht="12.75" x14ac:dyDescent="0.2">
      <c r="A830" s="57"/>
      <c r="B830" s="57"/>
      <c r="C830" s="45"/>
      <c r="D830" s="45"/>
      <c r="E830" s="45"/>
      <c r="F830" s="45"/>
      <c r="G830" s="45"/>
      <c r="H830" s="45"/>
      <c r="I830" s="45"/>
      <c r="J830" s="45"/>
      <c r="K830" s="45"/>
      <c r="L830" s="45"/>
    </row>
    <row r="831" spans="1:12" ht="12.75" x14ac:dyDescent="0.2">
      <c r="A831" s="57"/>
      <c r="B831" s="57"/>
      <c r="C831" s="45"/>
      <c r="D831" s="45"/>
      <c r="E831" s="45"/>
      <c r="F831" s="45"/>
      <c r="G831" s="45"/>
      <c r="H831" s="45"/>
      <c r="I831" s="45"/>
      <c r="J831" s="45"/>
      <c r="K831" s="45"/>
      <c r="L831" s="45"/>
    </row>
    <row r="832" spans="1:12" ht="12.75" x14ac:dyDescent="0.2">
      <c r="A832" s="57"/>
      <c r="B832" s="57"/>
      <c r="C832" s="45"/>
      <c r="D832" s="45"/>
      <c r="E832" s="45"/>
      <c r="F832" s="45"/>
      <c r="G832" s="45"/>
      <c r="H832" s="45"/>
      <c r="I832" s="45"/>
      <c r="J832" s="45"/>
      <c r="K832" s="45"/>
      <c r="L832" s="45"/>
    </row>
    <row r="833" spans="1:12" ht="12.75" x14ac:dyDescent="0.2">
      <c r="A833" s="57"/>
      <c r="B833" s="57"/>
      <c r="C833" s="45"/>
      <c r="D833" s="45"/>
      <c r="E833" s="45"/>
      <c r="F833" s="45"/>
      <c r="G833" s="45"/>
      <c r="H833" s="45"/>
      <c r="I833" s="45"/>
      <c r="J833" s="45"/>
      <c r="K833" s="45"/>
      <c r="L833" s="45"/>
    </row>
    <row r="834" spans="1:12" ht="12.75" x14ac:dyDescent="0.2">
      <c r="A834" s="57"/>
      <c r="B834" s="57"/>
      <c r="C834" s="45"/>
      <c r="D834" s="45"/>
      <c r="E834" s="45"/>
      <c r="F834" s="45"/>
      <c r="G834" s="45"/>
      <c r="H834" s="45"/>
      <c r="I834" s="45"/>
      <c r="J834" s="45"/>
      <c r="K834" s="45"/>
      <c r="L834" s="45"/>
    </row>
    <row r="835" spans="1:12" ht="12.75" x14ac:dyDescent="0.2">
      <c r="A835" s="57"/>
      <c r="B835" s="57"/>
      <c r="C835" s="45"/>
      <c r="D835" s="45"/>
      <c r="E835" s="45"/>
      <c r="F835" s="45"/>
      <c r="G835" s="45"/>
      <c r="H835" s="45"/>
      <c r="I835" s="45"/>
      <c r="J835" s="45"/>
      <c r="K835" s="45"/>
      <c r="L835" s="45"/>
    </row>
    <row r="836" spans="1:12" ht="12.75" x14ac:dyDescent="0.2">
      <c r="A836" s="57"/>
      <c r="B836" s="57"/>
      <c r="C836" s="45"/>
      <c r="D836" s="45"/>
      <c r="E836" s="45"/>
      <c r="F836" s="45"/>
      <c r="G836" s="45"/>
      <c r="H836" s="45"/>
      <c r="I836" s="45"/>
      <c r="J836" s="45"/>
      <c r="K836" s="45"/>
      <c r="L836" s="45"/>
    </row>
    <row r="837" spans="1:12" ht="12.75" x14ac:dyDescent="0.2">
      <c r="A837" s="57"/>
      <c r="B837" s="57"/>
      <c r="C837" s="45"/>
      <c r="D837" s="45"/>
      <c r="E837" s="45"/>
      <c r="F837" s="45"/>
      <c r="G837" s="45"/>
      <c r="H837" s="45"/>
      <c r="I837" s="45"/>
      <c r="J837" s="45"/>
      <c r="K837" s="45"/>
      <c r="L837" s="45"/>
    </row>
    <row r="838" spans="1:12" ht="12.75" x14ac:dyDescent="0.2">
      <c r="A838" s="57"/>
      <c r="B838" s="57"/>
      <c r="C838" s="45"/>
      <c r="D838" s="45"/>
      <c r="E838" s="45"/>
      <c r="F838" s="45"/>
      <c r="G838" s="45"/>
      <c r="H838" s="45"/>
      <c r="I838" s="45"/>
      <c r="J838" s="45"/>
      <c r="K838" s="45"/>
      <c r="L838" s="45"/>
    </row>
    <row r="839" spans="1:12" ht="12.75" x14ac:dyDescent="0.2">
      <c r="A839" s="57"/>
      <c r="B839" s="57"/>
      <c r="C839" s="45"/>
      <c r="D839" s="45"/>
      <c r="E839" s="45"/>
      <c r="F839" s="45"/>
      <c r="G839" s="45"/>
      <c r="H839" s="45"/>
      <c r="I839" s="45"/>
      <c r="J839" s="45"/>
      <c r="K839" s="45"/>
      <c r="L839" s="45"/>
    </row>
    <row r="840" spans="1:12" ht="12.75" x14ac:dyDescent="0.2">
      <c r="A840" s="57"/>
      <c r="B840" s="57"/>
      <c r="C840" s="45"/>
      <c r="D840" s="45"/>
      <c r="E840" s="45"/>
      <c r="F840" s="45"/>
      <c r="G840" s="45"/>
      <c r="H840" s="45"/>
      <c r="I840" s="45"/>
      <c r="J840" s="45"/>
      <c r="K840" s="45"/>
      <c r="L840" s="45"/>
    </row>
    <row r="841" spans="1:12" ht="12.75" x14ac:dyDescent="0.2">
      <c r="A841" s="57"/>
      <c r="B841" s="57"/>
      <c r="C841" s="45"/>
      <c r="D841" s="45"/>
      <c r="E841" s="45"/>
      <c r="F841" s="45"/>
      <c r="G841" s="45"/>
      <c r="H841" s="45"/>
      <c r="I841" s="45"/>
      <c r="J841" s="45"/>
      <c r="K841" s="45"/>
      <c r="L841" s="45"/>
    </row>
    <row r="842" spans="1:12" ht="12.75" x14ac:dyDescent="0.2">
      <c r="A842" s="57"/>
      <c r="B842" s="57"/>
      <c r="C842" s="45"/>
      <c r="D842" s="45"/>
      <c r="E842" s="45"/>
      <c r="F842" s="45"/>
      <c r="G842" s="45"/>
      <c r="H842" s="45"/>
      <c r="I842" s="45"/>
      <c r="J842" s="45"/>
      <c r="K842" s="45"/>
      <c r="L842" s="45"/>
    </row>
    <row r="843" spans="1:12" ht="12.75" x14ac:dyDescent="0.2">
      <c r="A843" s="57"/>
      <c r="B843" s="57"/>
      <c r="C843" s="45"/>
      <c r="D843" s="45"/>
      <c r="E843" s="45"/>
      <c r="F843" s="45"/>
      <c r="G843" s="45"/>
      <c r="H843" s="45"/>
      <c r="I843" s="45"/>
      <c r="J843" s="45"/>
      <c r="K843" s="45"/>
      <c r="L843" s="45"/>
    </row>
    <row r="844" spans="1:12" ht="12.75" x14ac:dyDescent="0.2">
      <c r="A844" s="57"/>
      <c r="B844" s="57"/>
      <c r="C844" s="45"/>
      <c r="D844" s="45"/>
      <c r="E844" s="45"/>
      <c r="F844" s="45"/>
      <c r="G844" s="45"/>
      <c r="H844" s="45"/>
      <c r="I844" s="45"/>
      <c r="J844" s="45"/>
      <c r="K844" s="45"/>
      <c r="L844" s="45"/>
    </row>
    <row r="845" spans="1:12" ht="12.75" x14ac:dyDescent="0.2">
      <c r="A845" s="57"/>
      <c r="B845" s="57"/>
      <c r="C845" s="45"/>
      <c r="D845" s="45"/>
      <c r="E845" s="45"/>
      <c r="F845" s="45"/>
      <c r="G845" s="45"/>
      <c r="H845" s="45"/>
      <c r="I845" s="45"/>
      <c r="J845" s="45"/>
      <c r="K845" s="45"/>
      <c r="L845" s="45"/>
    </row>
    <row r="846" spans="1:12" ht="12.75" x14ac:dyDescent="0.2">
      <c r="A846" s="57"/>
      <c r="B846" s="57"/>
      <c r="C846" s="45"/>
      <c r="D846" s="45"/>
      <c r="E846" s="45"/>
      <c r="F846" s="45"/>
      <c r="G846" s="45"/>
      <c r="H846" s="45"/>
      <c r="I846" s="45"/>
      <c r="J846" s="45"/>
      <c r="K846" s="45"/>
      <c r="L846" s="45"/>
    </row>
    <row r="847" spans="1:12" ht="12.75" x14ac:dyDescent="0.2">
      <c r="A847" s="57"/>
      <c r="B847" s="57"/>
      <c r="C847" s="45"/>
      <c r="D847" s="45"/>
      <c r="E847" s="45"/>
      <c r="F847" s="45"/>
      <c r="G847" s="45"/>
      <c r="H847" s="45"/>
      <c r="I847" s="45"/>
      <c r="J847" s="45"/>
      <c r="K847" s="45"/>
      <c r="L847" s="45"/>
    </row>
    <row r="848" spans="1:12" ht="12.75" x14ac:dyDescent="0.2">
      <c r="A848" s="57"/>
      <c r="B848" s="57"/>
      <c r="C848" s="45"/>
      <c r="D848" s="45"/>
      <c r="E848" s="45"/>
      <c r="F848" s="45"/>
      <c r="G848" s="45"/>
      <c r="H848" s="45"/>
      <c r="I848" s="45"/>
      <c r="J848" s="45"/>
      <c r="K848" s="45"/>
      <c r="L848" s="45"/>
    </row>
    <row r="849" spans="1:12" ht="12.75" x14ac:dyDescent="0.2">
      <c r="A849" s="57"/>
      <c r="B849" s="57"/>
      <c r="C849" s="45"/>
      <c r="D849" s="45"/>
      <c r="E849" s="45"/>
      <c r="F849" s="45"/>
      <c r="G849" s="45"/>
      <c r="H849" s="45"/>
      <c r="I849" s="45"/>
      <c r="J849" s="45"/>
      <c r="K849" s="45"/>
      <c r="L849" s="45"/>
    </row>
    <row r="850" spans="1:12" ht="12.75" x14ac:dyDescent="0.2">
      <c r="A850" s="57"/>
      <c r="B850" s="57"/>
      <c r="C850" s="45"/>
      <c r="D850" s="45"/>
      <c r="E850" s="45"/>
      <c r="F850" s="45"/>
      <c r="G850" s="45"/>
      <c r="H850" s="45"/>
      <c r="I850" s="45"/>
      <c r="J850" s="45"/>
      <c r="K850" s="45"/>
      <c r="L850" s="45"/>
    </row>
    <row r="851" spans="1:12" ht="12.75" x14ac:dyDescent="0.2">
      <c r="A851" s="57"/>
      <c r="B851" s="57"/>
      <c r="C851" s="45"/>
      <c r="D851" s="45"/>
      <c r="E851" s="45"/>
      <c r="F851" s="45"/>
      <c r="G851" s="45"/>
      <c r="H851" s="45"/>
      <c r="I851" s="45"/>
      <c r="J851" s="45"/>
      <c r="K851" s="45"/>
      <c r="L851" s="45"/>
    </row>
    <row r="852" spans="1:12" ht="12.75" x14ac:dyDescent="0.2">
      <c r="A852" s="57"/>
      <c r="B852" s="57"/>
      <c r="C852" s="45"/>
      <c r="D852" s="45"/>
      <c r="E852" s="45"/>
      <c r="F852" s="45"/>
      <c r="G852" s="45"/>
      <c r="H852" s="45"/>
      <c r="I852" s="45"/>
      <c r="J852" s="45"/>
      <c r="K852" s="45"/>
      <c r="L852" s="45"/>
    </row>
    <row r="853" spans="1:12" ht="12.75" x14ac:dyDescent="0.2">
      <c r="A853" s="57"/>
      <c r="B853" s="57"/>
      <c r="C853" s="45"/>
      <c r="D853" s="45"/>
      <c r="E853" s="45"/>
      <c r="F853" s="45"/>
      <c r="G853" s="45"/>
      <c r="H853" s="45"/>
      <c r="I853" s="45"/>
      <c r="J853" s="45"/>
      <c r="K853" s="45"/>
      <c r="L853" s="45"/>
    </row>
    <row r="854" spans="1:12" ht="12.75" x14ac:dyDescent="0.2">
      <c r="A854" s="57"/>
      <c r="B854" s="57"/>
      <c r="C854" s="45"/>
      <c r="D854" s="45"/>
      <c r="E854" s="45"/>
      <c r="F854" s="45"/>
      <c r="G854" s="45"/>
      <c r="H854" s="45"/>
      <c r="I854" s="45"/>
      <c r="J854" s="45"/>
      <c r="K854" s="45"/>
      <c r="L854" s="45"/>
    </row>
    <row r="855" spans="1:12" ht="12.75" x14ac:dyDescent="0.2">
      <c r="A855" s="57"/>
      <c r="B855" s="57"/>
      <c r="C855" s="45"/>
      <c r="D855" s="45"/>
      <c r="E855" s="45"/>
      <c r="F855" s="45"/>
      <c r="G855" s="45"/>
      <c r="H855" s="45"/>
      <c r="I855" s="45"/>
      <c r="J855" s="45"/>
      <c r="K855" s="45"/>
      <c r="L855" s="45"/>
    </row>
    <row r="856" spans="1:12" ht="12.75" x14ac:dyDescent="0.2">
      <c r="A856" s="57"/>
      <c r="B856" s="57"/>
      <c r="C856" s="45"/>
      <c r="D856" s="45"/>
      <c r="E856" s="45"/>
      <c r="F856" s="45"/>
      <c r="G856" s="45"/>
      <c r="H856" s="45"/>
      <c r="I856" s="45"/>
      <c r="J856" s="45"/>
      <c r="K856" s="45"/>
      <c r="L856" s="45"/>
    </row>
    <row r="857" spans="1:12" ht="12.75" x14ac:dyDescent="0.2">
      <c r="A857" s="57"/>
      <c r="B857" s="57"/>
      <c r="C857" s="45"/>
      <c r="D857" s="45"/>
      <c r="E857" s="45"/>
      <c r="F857" s="45"/>
      <c r="G857" s="45"/>
      <c r="H857" s="45"/>
      <c r="I857" s="45"/>
      <c r="J857" s="45"/>
      <c r="K857" s="45"/>
      <c r="L857" s="45"/>
    </row>
    <row r="858" spans="1:12" ht="12.75" x14ac:dyDescent="0.2">
      <c r="A858" s="57"/>
      <c r="B858" s="57"/>
      <c r="C858" s="45"/>
      <c r="D858" s="45"/>
      <c r="E858" s="45"/>
      <c r="F858" s="45"/>
      <c r="G858" s="45"/>
      <c r="H858" s="45"/>
      <c r="I858" s="45"/>
      <c r="J858" s="45"/>
      <c r="K858" s="45"/>
      <c r="L858" s="45"/>
    </row>
    <row r="859" spans="1:12" ht="12.75" x14ac:dyDescent="0.2">
      <c r="A859" s="57"/>
      <c r="B859" s="57"/>
      <c r="C859" s="45"/>
      <c r="D859" s="45"/>
      <c r="E859" s="45"/>
      <c r="F859" s="45"/>
      <c r="G859" s="45"/>
      <c r="H859" s="45"/>
      <c r="I859" s="45"/>
      <c r="J859" s="45"/>
      <c r="K859" s="45"/>
      <c r="L859" s="45"/>
    </row>
    <row r="860" spans="1:12" ht="12.75" x14ac:dyDescent="0.2">
      <c r="A860" s="57"/>
      <c r="B860" s="57"/>
      <c r="C860" s="45"/>
      <c r="D860" s="45"/>
      <c r="E860" s="45"/>
      <c r="F860" s="45"/>
      <c r="G860" s="45"/>
      <c r="H860" s="45"/>
      <c r="I860" s="45"/>
      <c r="J860" s="45"/>
      <c r="K860" s="45"/>
      <c r="L860" s="45"/>
    </row>
    <row r="861" spans="1:12" ht="12.75" x14ac:dyDescent="0.2">
      <c r="A861" s="57"/>
      <c r="B861" s="57"/>
      <c r="C861" s="45"/>
      <c r="D861" s="45"/>
      <c r="E861" s="45"/>
      <c r="F861" s="45"/>
      <c r="G861" s="45"/>
      <c r="H861" s="45"/>
      <c r="I861" s="45"/>
      <c r="J861" s="45"/>
      <c r="K861" s="45"/>
      <c r="L861" s="45"/>
    </row>
    <row r="862" spans="1:12" ht="12.75" x14ac:dyDescent="0.2">
      <c r="A862" s="57"/>
      <c r="B862" s="57"/>
      <c r="C862" s="45"/>
      <c r="D862" s="45"/>
      <c r="E862" s="45"/>
      <c r="F862" s="45"/>
      <c r="G862" s="45"/>
      <c r="H862" s="45"/>
      <c r="I862" s="45"/>
      <c r="J862" s="45"/>
      <c r="K862" s="45"/>
      <c r="L862" s="45"/>
    </row>
    <row r="863" spans="1:12" ht="12.75" x14ac:dyDescent="0.2">
      <c r="A863" s="57"/>
      <c r="B863" s="57"/>
      <c r="C863" s="45"/>
      <c r="D863" s="45"/>
      <c r="E863" s="45"/>
      <c r="F863" s="45"/>
      <c r="G863" s="45"/>
      <c r="H863" s="45"/>
      <c r="I863" s="45"/>
      <c r="J863" s="45"/>
      <c r="K863" s="45"/>
      <c r="L863" s="45"/>
    </row>
    <row r="864" spans="1:12" ht="12.75" x14ac:dyDescent="0.2">
      <c r="A864" s="57"/>
      <c r="B864" s="57"/>
      <c r="C864" s="45"/>
      <c r="D864" s="45"/>
      <c r="E864" s="45"/>
      <c r="F864" s="45"/>
      <c r="G864" s="45"/>
      <c r="H864" s="45"/>
      <c r="I864" s="45"/>
      <c r="J864" s="45"/>
      <c r="K864" s="45"/>
      <c r="L864" s="45"/>
    </row>
    <row r="865" spans="1:12" ht="12.75" x14ac:dyDescent="0.2">
      <c r="A865" s="57"/>
      <c r="B865" s="57"/>
      <c r="C865" s="45"/>
      <c r="D865" s="45"/>
      <c r="E865" s="45"/>
      <c r="F865" s="45"/>
      <c r="G865" s="45"/>
      <c r="H865" s="45"/>
      <c r="I865" s="45"/>
      <c r="J865" s="45"/>
      <c r="K865" s="45"/>
      <c r="L865" s="45"/>
    </row>
    <row r="866" spans="1:12" ht="12.75" x14ac:dyDescent="0.2">
      <c r="A866" s="57"/>
      <c r="B866" s="57"/>
      <c r="C866" s="45"/>
      <c r="D866" s="45"/>
      <c r="E866" s="45"/>
      <c r="F866" s="45"/>
      <c r="G866" s="45"/>
      <c r="H866" s="45"/>
      <c r="I866" s="45"/>
      <c r="J866" s="45"/>
      <c r="K866" s="45"/>
      <c r="L866" s="45"/>
    </row>
    <row r="867" spans="1:12" ht="12.75" x14ac:dyDescent="0.2">
      <c r="A867" s="57"/>
      <c r="B867" s="57"/>
      <c r="C867" s="45"/>
      <c r="D867" s="45"/>
      <c r="E867" s="45"/>
      <c r="F867" s="45"/>
      <c r="G867" s="45"/>
      <c r="H867" s="45"/>
      <c r="I867" s="45"/>
      <c r="J867" s="45"/>
      <c r="K867" s="45"/>
      <c r="L867" s="45"/>
    </row>
    <row r="868" spans="1:12" ht="12.75" x14ac:dyDescent="0.2">
      <c r="A868" s="57"/>
      <c r="B868" s="57"/>
      <c r="C868" s="45"/>
      <c r="D868" s="45"/>
      <c r="E868" s="45"/>
      <c r="F868" s="45"/>
      <c r="G868" s="45"/>
      <c r="H868" s="45"/>
      <c r="I868" s="45"/>
      <c r="J868" s="45"/>
      <c r="K868" s="45"/>
      <c r="L868" s="45"/>
    </row>
    <row r="869" spans="1:12" ht="12.75" x14ac:dyDescent="0.2">
      <c r="A869" s="57"/>
      <c r="B869" s="57"/>
      <c r="C869" s="45"/>
      <c r="D869" s="45"/>
      <c r="E869" s="45"/>
      <c r="F869" s="45"/>
      <c r="G869" s="45"/>
      <c r="H869" s="45"/>
      <c r="I869" s="45"/>
      <c r="J869" s="45"/>
      <c r="K869" s="45"/>
      <c r="L869" s="45"/>
    </row>
    <row r="870" spans="1:12" ht="12.75" x14ac:dyDescent="0.2">
      <c r="A870" s="57"/>
      <c r="B870" s="57"/>
      <c r="C870" s="45"/>
      <c r="D870" s="45"/>
      <c r="E870" s="45"/>
      <c r="F870" s="45"/>
      <c r="G870" s="45"/>
      <c r="H870" s="45"/>
      <c r="I870" s="45"/>
      <c r="J870" s="45"/>
      <c r="K870" s="45"/>
      <c r="L870" s="45"/>
    </row>
    <row r="871" spans="1:12" ht="12.75" x14ac:dyDescent="0.2">
      <c r="A871" s="57"/>
      <c r="B871" s="57"/>
      <c r="C871" s="45"/>
      <c r="D871" s="45"/>
      <c r="E871" s="45"/>
      <c r="F871" s="45"/>
      <c r="G871" s="45"/>
      <c r="H871" s="45"/>
      <c r="I871" s="45"/>
      <c r="J871" s="45"/>
      <c r="K871" s="45"/>
      <c r="L871" s="45"/>
    </row>
    <row r="872" spans="1:12" ht="12.75" x14ac:dyDescent="0.2">
      <c r="A872" s="57"/>
      <c r="B872" s="57"/>
      <c r="C872" s="45"/>
      <c r="D872" s="45"/>
      <c r="E872" s="45"/>
      <c r="F872" s="45"/>
      <c r="G872" s="45"/>
      <c r="H872" s="45"/>
      <c r="I872" s="45"/>
      <c r="J872" s="45"/>
      <c r="K872" s="45"/>
      <c r="L872" s="45"/>
    </row>
    <row r="873" spans="1:12" ht="12.75" x14ac:dyDescent="0.2">
      <c r="A873" s="57"/>
      <c r="B873" s="57"/>
      <c r="C873" s="45"/>
      <c r="D873" s="45"/>
      <c r="E873" s="45"/>
      <c r="F873" s="45"/>
      <c r="G873" s="45"/>
      <c r="H873" s="45"/>
      <c r="I873" s="45"/>
      <c r="J873" s="45"/>
      <c r="K873" s="45"/>
      <c r="L873" s="45"/>
    </row>
    <row r="874" spans="1:12" ht="12.75" x14ac:dyDescent="0.2">
      <c r="A874" s="57"/>
      <c r="B874" s="57"/>
      <c r="C874" s="45"/>
      <c r="D874" s="45"/>
      <c r="E874" s="45"/>
      <c r="F874" s="45"/>
      <c r="G874" s="45"/>
      <c r="H874" s="45"/>
      <c r="I874" s="45"/>
      <c r="J874" s="45"/>
      <c r="K874" s="45"/>
      <c r="L874" s="45"/>
    </row>
    <row r="875" spans="1:12" ht="12.75" x14ac:dyDescent="0.2">
      <c r="A875" s="57"/>
      <c r="B875" s="57"/>
      <c r="C875" s="45"/>
      <c r="D875" s="45"/>
      <c r="E875" s="45"/>
      <c r="F875" s="45"/>
      <c r="G875" s="45"/>
      <c r="H875" s="45"/>
      <c r="I875" s="45"/>
      <c r="J875" s="45"/>
      <c r="K875" s="45"/>
      <c r="L875" s="45"/>
    </row>
    <row r="876" spans="1:12" ht="12.75" x14ac:dyDescent="0.2">
      <c r="A876" s="57"/>
      <c r="B876" s="57"/>
      <c r="C876" s="45"/>
      <c r="D876" s="45"/>
      <c r="E876" s="45"/>
      <c r="F876" s="45"/>
      <c r="G876" s="45"/>
      <c r="H876" s="45"/>
      <c r="I876" s="45"/>
      <c r="J876" s="45"/>
      <c r="K876" s="45"/>
      <c r="L876" s="45"/>
    </row>
    <row r="877" spans="1:12" ht="12.75" x14ac:dyDescent="0.2">
      <c r="A877" s="57"/>
      <c r="B877" s="57"/>
      <c r="C877" s="45"/>
      <c r="D877" s="45"/>
      <c r="E877" s="45"/>
      <c r="F877" s="45"/>
      <c r="G877" s="45"/>
      <c r="H877" s="45"/>
      <c r="I877" s="45"/>
      <c r="J877" s="45"/>
      <c r="K877" s="45"/>
      <c r="L877" s="45"/>
    </row>
    <row r="878" spans="1:12" ht="12.75" x14ac:dyDescent="0.2">
      <c r="A878" s="57"/>
      <c r="B878" s="57"/>
      <c r="C878" s="45"/>
      <c r="D878" s="45"/>
      <c r="E878" s="45"/>
      <c r="F878" s="45"/>
      <c r="G878" s="45"/>
      <c r="H878" s="45"/>
      <c r="I878" s="45"/>
      <c r="J878" s="45"/>
      <c r="K878" s="45"/>
      <c r="L878" s="45"/>
    </row>
    <row r="879" spans="1:12" ht="12.75" x14ac:dyDescent="0.2">
      <c r="A879" s="57"/>
      <c r="B879" s="57"/>
      <c r="C879" s="45"/>
      <c r="D879" s="45"/>
      <c r="E879" s="45"/>
      <c r="F879" s="45"/>
      <c r="G879" s="45"/>
      <c r="H879" s="45"/>
      <c r="I879" s="45"/>
      <c r="J879" s="45"/>
      <c r="K879" s="45"/>
      <c r="L879" s="45"/>
    </row>
    <row r="880" spans="1:12" ht="12.75" x14ac:dyDescent="0.2">
      <c r="A880" s="57"/>
      <c r="B880" s="57"/>
      <c r="C880" s="45"/>
      <c r="D880" s="45"/>
      <c r="E880" s="45"/>
      <c r="F880" s="45"/>
      <c r="G880" s="45"/>
      <c r="H880" s="45"/>
      <c r="I880" s="45"/>
      <c r="J880" s="45"/>
      <c r="K880" s="45"/>
      <c r="L880" s="45"/>
    </row>
    <row r="881" spans="1:12" ht="12.75" x14ac:dyDescent="0.2">
      <c r="A881" s="57"/>
      <c r="B881" s="57"/>
      <c r="C881" s="45"/>
      <c r="D881" s="45"/>
      <c r="E881" s="45"/>
      <c r="F881" s="45"/>
      <c r="G881" s="45"/>
      <c r="H881" s="45"/>
      <c r="I881" s="45"/>
      <c r="J881" s="45"/>
      <c r="K881" s="45"/>
      <c r="L881" s="45"/>
    </row>
    <row r="882" spans="1:12" ht="12.75" x14ac:dyDescent="0.2">
      <c r="A882" s="57"/>
      <c r="B882" s="57"/>
      <c r="C882" s="45"/>
      <c r="D882" s="45"/>
      <c r="E882" s="45"/>
      <c r="F882" s="45"/>
      <c r="G882" s="45"/>
      <c r="H882" s="45"/>
      <c r="I882" s="45"/>
      <c r="J882" s="45"/>
      <c r="K882" s="45"/>
      <c r="L882" s="45"/>
    </row>
    <row r="883" spans="1:12" ht="12.75" x14ac:dyDescent="0.2">
      <c r="A883" s="57"/>
      <c r="B883" s="57"/>
      <c r="C883" s="45"/>
      <c r="D883" s="45"/>
      <c r="E883" s="45"/>
      <c r="F883" s="45"/>
      <c r="G883" s="45"/>
      <c r="H883" s="45"/>
      <c r="I883" s="45"/>
      <c r="J883" s="45"/>
      <c r="K883" s="45"/>
      <c r="L883" s="45"/>
    </row>
    <row r="884" spans="1:12" ht="12.75" x14ac:dyDescent="0.2">
      <c r="A884" s="57"/>
      <c r="B884" s="57"/>
      <c r="C884" s="45"/>
      <c r="D884" s="45"/>
      <c r="E884" s="45"/>
      <c r="F884" s="45"/>
      <c r="G884" s="45"/>
      <c r="H884" s="45"/>
      <c r="I884" s="45"/>
      <c r="J884" s="45"/>
      <c r="K884" s="45"/>
      <c r="L884" s="45"/>
    </row>
    <row r="885" spans="1:12" ht="12.75" x14ac:dyDescent="0.2">
      <c r="A885" s="57"/>
      <c r="B885" s="57"/>
      <c r="C885" s="45"/>
      <c r="D885" s="45"/>
      <c r="E885" s="45"/>
      <c r="F885" s="45"/>
      <c r="G885" s="45"/>
      <c r="H885" s="45"/>
      <c r="I885" s="45"/>
      <c r="J885" s="45"/>
      <c r="K885" s="45"/>
      <c r="L885" s="45"/>
    </row>
    <row r="886" spans="1:12" ht="12.75" x14ac:dyDescent="0.2">
      <c r="A886" s="57"/>
      <c r="B886" s="57"/>
      <c r="C886" s="45"/>
      <c r="D886" s="45"/>
      <c r="E886" s="45"/>
      <c r="F886" s="45"/>
      <c r="G886" s="45"/>
      <c r="H886" s="45"/>
      <c r="I886" s="45"/>
      <c r="J886" s="45"/>
      <c r="K886" s="45"/>
      <c r="L886" s="45"/>
    </row>
    <row r="887" spans="1:12" ht="12.75" x14ac:dyDescent="0.2">
      <c r="A887" s="57"/>
      <c r="B887" s="57"/>
      <c r="C887" s="45"/>
      <c r="D887" s="45"/>
      <c r="E887" s="45"/>
      <c r="F887" s="45"/>
      <c r="G887" s="45"/>
      <c r="H887" s="45"/>
      <c r="I887" s="45"/>
      <c r="J887" s="45"/>
      <c r="K887" s="45"/>
      <c r="L887" s="45"/>
    </row>
    <row r="888" spans="1:12" ht="12.75" x14ac:dyDescent="0.2">
      <c r="A888" s="57"/>
      <c r="B888" s="57"/>
      <c r="C888" s="45"/>
      <c r="D888" s="45"/>
      <c r="E888" s="45"/>
      <c r="F888" s="45"/>
      <c r="G888" s="45"/>
      <c r="H888" s="45"/>
      <c r="I888" s="45"/>
      <c r="J888" s="45"/>
      <c r="K888" s="45"/>
      <c r="L888" s="45"/>
    </row>
    <row r="889" spans="1:12" ht="12.75" x14ac:dyDescent="0.2">
      <c r="A889" s="57"/>
      <c r="B889" s="57"/>
      <c r="C889" s="45"/>
      <c r="D889" s="45"/>
      <c r="E889" s="45"/>
      <c r="F889" s="45"/>
      <c r="G889" s="45"/>
      <c r="H889" s="45"/>
      <c r="I889" s="45"/>
      <c r="J889" s="45"/>
      <c r="K889" s="45"/>
      <c r="L889" s="45"/>
    </row>
    <row r="890" spans="1:12" ht="12.75" x14ac:dyDescent="0.2">
      <c r="A890" s="57"/>
      <c r="B890" s="57"/>
      <c r="C890" s="45"/>
      <c r="D890" s="45"/>
      <c r="E890" s="45"/>
      <c r="F890" s="45"/>
      <c r="G890" s="45"/>
      <c r="H890" s="45"/>
      <c r="I890" s="45"/>
      <c r="J890" s="45"/>
      <c r="K890" s="45"/>
      <c r="L890" s="45"/>
    </row>
    <row r="891" spans="1:12" ht="12.75" x14ac:dyDescent="0.2">
      <c r="A891" s="57"/>
      <c r="B891" s="57"/>
      <c r="C891" s="45"/>
      <c r="D891" s="45"/>
      <c r="E891" s="45"/>
      <c r="F891" s="45"/>
      <c r="G891" s="45"/>
      <c r="H891" s="45"/>
      <c r="I891" s="45"/>
      <c r="J891" s="45"/>
      <c r="K891" s="45"/>
      <c r="L891" s="45"/>
    </row>
    <row r="892" spans="1:12" ht="12.75" x14ac:dyDescent="0.2">
      <c r="A892" s="57"/>
      <c r="B892" s="57"/>
      <c r="C892" s="45"/>
      <c r="D892" s="45"/>
      <c r="E892" s="45"/>
      <c r="F892" s="45"/>
      <c r="G892" s="45"/>
      <c r="H892" s="45"/>
      <c r="I892" s="45"/>
      <c r="J892" s="45"/>
      <c r="K892" s="45"/>
      <c r="L892" s="45"/>
    </row>
    <row r="893" spans="1:12" ht="12.75" x14ac:dyDescent="0.2">
      <c r="A893" s="57"/>
      <c r="B893" s="57"/>
      <c r="C893" s="45"/>
      <c r="D893" s="45"/>
      <c r="E893" s="45"/>
      <c r="F893" s="45"/>
      <c r="G893" s="45"/>
      <c r="H893" s="45"/>
      <c r="I893" s="45"/>
      <c r="J893" s="45"/>
      <c r="K893" s="45"/>
      <c r="L893" s="45"/>
    </row>
    <row r="894" spans="1:12" ht="12.75" x14ac:dyDescent="0.2">
      <c r="A894" s="57"/>
      <c r="B894" s="57"/>
      <c r="C894" s="45"/>
      <c r="D894" s="45"/>
      <c r="E894" s="45"/>
      <c r="F894" s="45"/>
      <c r="G894" s="45"/>
      <c r="H894" s="45"/>
      <c r="I894" s="45"/>
      <c r="J894" s="45"/>
      <c r="K894" s="45"/>
      <c r="L894" s="45"/>
    </row>
    <row r="895" spans="1:12" ht="12.75" x14ac:dyDescent="0.2">
      <c r="A895" s="57"/>
      <c r="B895" s="57"/>
      <c r="C895" s="45"/>
      <c r="D895" s="45"/>
      <c r="E895" s="45"/>
      <c r="F895" s="45"/>
      <c r="G895" s="45"/>
      <c r="H895" s="45"/>
      <c r="I895" s="45"/>
      <c r="J895" s="45"/>
      <c r="K895" s="45"/>
      <c r="L895" s="45"/>
    </row>
    <row r="896" spans="1:12" ht="12.75" x14ac:dyDescent="0.2">
      <c r="A896" s="57"/>
      <c r="B896" s="57"/>
      <c r="C896" s="45"/>
      <c r="D896" s="45"/>
      <c r="E896" s="45"/>
      <c r="F896" s="45"/>
      <c r="G896" s="45"/>
      <c r="H896" s="45"/>
      <c r="I896" s="45"/>
      <c r="J896" s="45"/>
      <c r="K896" s="45"/>
      <c r="L896" s="45"/>
    </row>
    <row r="897" spans="1:12" ht="12.75" x14ac:dyDescent="0.2">
      <c r="A897" s="57"/>
      <c r="B897" s="57"/>
      <c r="C897" s="45"/>
      <c r="D897" s="45"/>
      <c r="E897" s="45"/>
      <c r="F897" s="45"/>
      <c r="G897" s="45"/>
      <c r="H897" s="45"/>
      <c r="I897" s="45"/>
      <c r="J897" s="45"/>
      <c r="K897" s="45"/>
      <c r="L897" s="45"/>
    </row>
    <row r="898" spans="1:12" ht="12.75" x14ac:dyDescent="0.2">
      <c r="A898" s="57"/>
      <c r="B898" s="57"/>
      <c r="C898" s="45"/>
      <c r="D898" s="45"/>
      <c r="E898" s="45"/>
      <c r="F898" s="45"/>
      <c r="G898" s="45"/>
      <c r="H898" s="45"/>
      <c r="I898" s="45"/>
      <c r="J898" s="45"/>
      <c r="K898" s="45"/>
      <c r="L898" s="45"/>
    </row>
    <row r="899" spans="1:12" ht="12.75" x14ac:dyDescent="0.2">
      <c r="A899" s="57"/>
      <c r="B899" s="57"/>
      <c r="C899" s="45"/>
      <c r="D899" s="45"/>
      <c r="E899" s="45"/>
      <c r="F899" s="45"/>
      <c r="G899" s="45"/>
      <c r="H899" s="45"/>
      <c r="I899" s="45"/>
      <c r="J899" s="45"/>
      <c r="K899" s="45"/>
      <c r="L899" s="45"/>
    </row>
    <row r="900" spans="1:12" ht="12.75" x14ac:dyDescent="0.2">
      <c r="A900" s="57"/>
      <c r="B900" s="57"/>
      <c r="C900" s="45"/>
      <c r="D900" s="45"/>
      <c r="E900" s="45"/>
      <c r="F900" s="45"/>
      <c r="G900" s="45"/>
      <c r="H900" s="45"/>
      <c r="I900" s="45"/>
      <c r="J900" s="45"/>
      <c r="K900" s="45"/>
      <c r="L900" s="45"/>
    </row>
    <row r="901" spans="1:12" ht="12.75" x14ac:dyDescent="0.2">
      <c r="A901" s="57"/>
      <c r="B901" s="57"/>
      <c r="C901" s="45"/>
      <c r="D901" s="45"/>
      <c r="E901" s="45"/>
      <c r="F901" s="45"/>
      <c r="G901" s="45"/>
      <c r="H901" s="45"/>
      <c r="I901" s="45"/>
      <c r="J901" s="45"/>
      <c r="K901" s="45"/>
      <c r="L901" s="45"/>
    </row>
    <row r="902" spans="1:12" ht="12.75" x14ac:dyDescent="0.2">
      <c r="A902" s="57"/>
      <c r="B902" s="57"/>
      <c r="C902" s="45"/>
      <c r="D902" s="45"/>
      <c r="E902" s="45"/>
      <c r="F902" s="45"/>
      <c r="G902" s="45"/>
      <c r="H902" s="45"/>
      <c r="I902" s="45"/>
      <c r="J902" s="45"/>
      <c r="K902" s="45"/>
      <c r="L902" s="45"/>
    </row>
    <row r="903" spans="1:12" ht="12.75" x14ac:dyDescent="0.2">
      <c r="A903" s="57"/>
      <c r="B903" s="57"/>
      <c r="C903" s="45"/>
      <c r="D903" s="45"/>
      <c r="E903" s="45"/>
      <c r="F903" s="45"/>
      <c r="G903" s="45"/>
      <c r="H903" s="45"/>
      <c r="I903" s="45"/>
      <c r="J903" s="45"/>
      <c r="K903" s="45"/>
      <c r="L903" s="45"/>
    </row>
    <row r="904" spans="1:12" ht="12.75" x14ac:dyDescent="0.2">
      <c r="A904" s="57"/>
      <c r="B904" s="57"/>
      <c r="C904" s="45"/>
      <c r="D904" s="45"/>
      <c r="E904" s="45"/>
      <c r="F904" s="45"/>
      <c r="G904" s="45"/>
      <c r="H904" s="45"/>
      <c r="I904" s="45"/>
      <c r="J904" s="45"/>
      <c r="K904" s="45"/>
      <c r="L904" s="45"/>
    </row>
    <row r="905" spans="1:12" ht="12.75" x14ac:dyDescent="0.2">
      <c r="A905" s="57"/>
      <c r="B905" s="57"/>
      <c r="C905" s="45"/>
      <c r="D905" s="45"/>
      <c r="E905" s="45"/>
      <c r="F905" s="45"/>
      <c r="G905" s="45"/>
      <c r="H905" s="45"/>
      <c r="I905" s="45"/>
      <c r="J905" s="45"/>
      <c r="K905" s="45"/>
      <c r="L905" s="45"/>
    </row>
    <row r="906" spans="1:12" ht="12.75" x14ac:dyDescent="0.2">
      <c r="A906" s="57"/>
      <c r="B906" s="57"/>
      <c r="C906" s="45"/>
      <c r="D906" s="45"/>
      <c r="E906" s="45"/>
      <c r="F906" s="45"/>
      <c r="G906" s="45"/>
      <c r="H906" s="45"/>
      <c r="I906" s="45"/>
      <c r="J906" s="45"/>
      <c r="K906" s="45"/>
      <c r="L906" s="45"/>
    </row>
    <row r="907" spans="1:12" ht="12.75" x14ac:dyDescent="0.2">
      <c r="A907" s="57"/>
      <c r="B907" s="57"/>
      <c r="C907" s="45"/>
      <c r="D907" s="45"/>
      <c r="E907" s="45"/>
      <c r="F907" s="45"/>
      <c r="G907" s="45"/>
      <c r="H907" s="45"/>
      <c r="I907" s="45"/>
      <c r="J907" s="45"/>
      <c r="K907" s="45"/>
      <c r="L907" s="45"/>
    </row>
    <row r="908" spans="1:12" ht="12.75" x14ac:dyDescent="0.2">
      <c r="A908" s="57"/>
      <c r="B908" s="57"/>
      <c r="C908" s="45"/>
      <c r="D908" s="45"/>
      <c r="E908" s="45"/>
      <c r="F908" s="45"/>
      <c r="G908" s="45"/>
      <c r="H908" s="45"/>
      <c r="I908" s="45"/>
      <c r="J908" s="45"/>
      <c r="K908" s="45"/>
      <c r="L908" s="45"/>
    </row>
    <row r="909" spans="1:12" ht="12.75" x14ac:dyDescent="0.2">
      <c r="A909" s="57"/>
      <c r="B909" s="57"/>
      <c r="C909" s="45"/>
      <c r="D909" s="45"/>
      <c r="E909" s="45"/>
      <c r="F909" s="45"/>
      <c r="G909" s="45"/>
      <c r="H909" s="45"/>
      <c r="I909" s="45"/>
      <c r="J909" s="45"/>
      <c r="K909" s="45"/>
      <c r="L909" s="45"/>
    </row>
    <row r="910" spans="1:12" ht="12.75" x14ac:dyDescent="0.2">
      <c r="A910" s="57"/>
      <c r="B910" s="57"/>
      <c r="C910" s="45"/>
      <c r="D910" s="45"/>
      <c r="E910" s="45"/>
      <c r="F910" s="45"/>
      <c r="G910" s="45"/>
      <c r="H910" s="45"/>
      <c r="I910" s="45"/>
      <c r="J910" s="45"/>
      <c r="K910" s="45"/>
      <c r="L910" s="45"/>
    </row>
    <row r="911" spans="1:12" ht="12.75" x14ac:dyDescent="0.2">
      <c r="A911" s="57"/>
      <c r="B911" s="57"/>
      <c r="C911" s="45"/>
      <c r="D911" s="45"/>
      <c r="E911" s="45"/>
      <c r="F911" s="45"/>
      <c r="G911" s="45"/>
      <c r="H911" s="45"/>
      <c r="I911" s="45"/>
      <c r="J911" s="45"/>
      <c r="K911" s="45"/>
      <c r="L911" s="45"/>
    </row>
    <row r="912" spans="1:12" ht="12.75" x14ac:dyDescent="0.2">
      <c r="A912" s="57"/>
      <c r="B912" s="57"/>
      <c r="C912" s="45"/>
      <c r="D912" s="45"/>
      <c r="E912" s="45"/>
      <c r="F912" s="45"/>
      <c r="G912" s="45"/>
      <c r="H912" s="45"/>
      <c r="I912" s="45"/>
      <c r="J912" s="45"/>
      <c r="K912" s="45"/>
      <c r="L912" s="45"/>
    </row>
    <row r="913" spans="1:12" ht="12.75" x14ac:dyDescent="0.2">
      <c r="A913" s="57"/>
      <c r="B913" s="57"/>
      <c r="C913" s="45"/>
      <c r="D913" s="45"/>
      <c r="E913" s="45"/>
      <c r="F913" s="45"/>
      <c r="G913" s="45"/>
      <c r="H913" s="45"/>
      <c r="I913" s="45"/>
      <c r="J913" s="45"/>
      <c r="K913" s="45"/>
      <c r="L913" s="45"/>
    </row>
    <row r="914" spans="1:12" ht="12.75" x14ac:dyDescent="0.2">
      <c r="A914" s="57"/>
      <c r="B914" s="57"/>
      <c r="C914" s="45"/>
      <c r="D914" s="45"/>
      <c r="E914" s="45"/>
      <c r="F914" s="45"/>
      <c r="G914" s="45"/>
      <c r="H914" s="45"/>
      <c r="I914" s="45"/>
      <c r="J914" s="45"/>
      <c r="K914" s="45"/>
      <c r="L914" s="45"/>
    </row>
    <row r="915" spans="1:12" ht="12.75" x14ac:dyDescent="0.2">
      <c r="A915" s="57"/>
      <c r="B915" s="57"/>
      <c r="C915" s="45"/>
      <c r="D915" s="45"/>
      <c r="E915" s="45"/>
      <c r="F915" s="45"/>
      <c r="G915" s="45"/>
      <c r="H915" s="45"/>
      <c r="I915" s="45"/>
      <c r="J915" s="45"/>
      <c r="K915" s="45"/>
      <c r="L915" s="45"/>
    </row>
    <row r="916" spans="1:12" ht="12.75" x14ac:dyDescent="0.2">
      <c r="A916" s="57"/>
      <c r="B916" s="57"/>
      <c r="C916" s="45"/>
      <c r="D916" s="45"/>
      <c r="E916" s="45"/>
      <c r="F916" s="45"/>
      <c r="G916" s="45"/>
      <c r="H916" s="45"/>
      <c r="I916" s="45"/>
      <c r="J916" s="45"/>
      <c r="K916" s="45"/>
      <c r="L916" s="45"/>
    </row>
    <row r="917" spans="1:12" ht="12.75" x14ac:dyDescent="0.2">
      <c r="A917" s="57"/>
      <c r="B917" s="57"/>
      <c r="C917" s="45"/>
      <c r="D917" s="45"/>
      <c r="E917" s="45"/>
      <c r="F917" s="45"/>
      <c r="G917" s="45"/>
      <c r="H917" s="45"/>
      <c r="I917" s="45"/>
      <c r="J917" s="45"/>
      <c r="K917" s="45"/>
      <c r="L917" s="45"/>
    </row>
    <row r="918" spans="1:12" ht="12.75" x14ac:dyDescent="0.2">
      <c r="A918" s="57"/>
      <c r="B918" s="57"/>
      <c r="C918" s="45"/>
      <c r="D918" s="45"/>
      <c r="E918" s="45"/>
      <c r="F918" s="45"/>
      <c r="G918" s="45"/>
      <c r="H918" s="45"/>
      <c r="I918" s="45"/>
      <c r="J918" s="45"/>
      <c r="K918" s="45"/>
      <c r="L918" s="45"/>
    </row>
    <row r="919" spans="1:12" ht="12.75" x14ac:dyDescent="0.2">
      <c r="A919" s="57"/>
      <c r="B919" s="57"/>
      <c r="C919" s="45"/>
      <c r="D919" s="45"/>
      <c r="E919" s="45"/>
      <c r="F919" s="45"/>
      <c r="G919" s="45"/>
      <c r="H919" s="45"/>
      <c r="I919" s="45"/>
      <c r="J919" s="45"/>
      <c r="K919" s="45"/>
      <c r="L919" s="45"/>
    </row>
    <row r="920" spans="1:12" ht="12.75" x14ac:dyDescent="0.2">
      <c r="A920" s="57"/>
      <c r="B920" s="57"/>
      <c r="C920" s="45"/>
      <c r="D920" s="45"/>
      <c r="E920" s="45"/>
      <c r="F920" s="45"/>
      <c r="G920" s="45"/>
      <c r="H920" s="45"/>
      <c r="I920" s="45"/>
      <c r="J920" s="45"/>
      <c r="K920" s="45"/>
      <c r="L920" s="45"/>
    </row>
    <row r="921" spans="1:12" ht="12.75" x14ac:dyDescent="0.2">
      <c r="A921" s="57"/>
      <c r="B921" s="57"/>
      <c r="C921" s="45"/>
      <c r="D921" s="45"/>
      <c r="E921" s="45"/>
      <c r="F921" s="45"/>
      <c r="G921" s="45"/>
      <c r="H921" s="45"/>
      <c r="I921" s="45"/>
      <c r="J921" s="45"/>
      <c r="K921" s="45"/>
      <c r="L921" s="45"/>
    </row>
    <row r="922" spans="1:12" ht="12.75" x14ac:dyDescent="0.2">
      <c r="A922" s="57"/>
      <c r="B922" s="57"/>
      <c r="C922" s="45"/>
      <c r="D922" s="45"/>
      <c r="E922" s="45"/>
      <c r="F922" s="45"/>
      <c r="G922" s="45"/>
      <c r="H922" s="45"/>
      <c r="I922" s="45"/>
      <c r="J922" s="45"/>
      <c r="K922" s="45"/>
      <c r="L922" s="45"/>
    </row>
    <row r="923" spans="1:12" ht="12.75" x14ac:dyDescent="0.2">
      <c r="A923" s="57"/>
      <c r="B923" s="57"/>
      <c r="C923" s="45"/>
      <c r="D923" s="45"/>
      <c r="E923" s="45"/>
      <c r="F923" s="45"/>
      <c r="G923" s="45"/>
      <c r="H923" s="45"/>
      <c r="I923" s="45"/>
      <c r="J923" s="45"/>
      <c r="K923" s="45"/>
      <c r="L923" s="45"/>
    </row>
    <row r="924" spans="1:12" ht="12.75" x14ac:dyDescent="0.2">
      <c r="A924" s="57"/>
      <c r="B924" s="57"/>
      <c r="C924" s="45"/>
      <c r="D924" s="45"/>
      <c r="E924" s="45"/>
      <c r="F924" s="45"/>
      <c r="G924" s="45"/>
      <c r="H924" s="45"/>
      <c r="I924" s="45"/>
      <c r="J924" s="45"/>
      <c r="K924" s="45"/>
      <c r="L924" s="45"/>
    </row>
    <row r="925" spans="1:12" ht="12.75" x14ac:dyDescent="0.2">
      <c r="A925" s="57"/>
      <c r="B925" s="57"/>
      <c r="C925" s="45"/>
      <c r="D925" s="45"/>
      <c r="E925" s="45"/>
      <c r="F925" s="45"/>
      <c r="G925" s="45"/>
      <c r="H925" s="45"/>
      <c r="I925" s="45"/>
      <c r="J925" s="45"/>
      <c r="K925" s="45"/>
      <c r="L925" s="45"/>
    </row>
    <row r="926" spans="1:12" ht="12.75" x14ac:dyDescent="0.2">
      <c r="A926" s="57"/>
      <c r="B926" s="57"/>
      <c r="C926" s="45"/>
      <c r="D926" s="45"/>
      <c r="E926" s="45"/>
      <c r="F926" s="45"/>
      <c r="G926" s="45"/>
      <c r="H926" s="45"/>
      <c r="I926" s="45"/>
      <c r="J926" s="45"/>
      <c r="K926" s="45"/>
      <c r="L926" s="45"/>
    </row>
    <row r="927" spans="1:12" ht="12.75" x14ac:dyDescent="0.2">
      <c r="A927" s="57"/>
      <c r="B927" s="57"/>
      <c r="C927" s="45"/>
      <c r="D927" s="45"/>
      <c r="E927" s="45"/>
      <c r="F927" s="45"/>
      <c r="G927" s="45"/>
      <c r="H927" s="45"/>
      <c r="I927" s="45"/>
      <c r="J927" s="45"/>
      <c r="K927" s="45"/>
      <c r="L927" s="45"/>
    </row>
    <row r="928" spans="1:12" ht="12.75" x14ac:dyDescent="0.2">
      <c r="A928" s="57"/>
      <c r="B928" s="57"/>
      <c r="C928" s="45"/>
      <c r="D928" s="45"/>
      <c r="E928" s="45"/>
      <c r="F928" s="45"/>
      <c r="G928" s="45"/>
      <c r="H928" s="45"/>
      <c r="I928" s="45"/>
      <c r="J928" s="45"/>
      <c r="K928" s="45"/>
      <c r="L928" s="45"/>
    </row>
    <row r="929" spans="1:12" ht="12.75" x14ac:dyDescent="0.2">
      <c r="A929" s="57"/>
      <c r="B929" s="57"/>
      <c r="C929" s="45"/>
      <c r="D929" s="45"/>
      <c r="E929" s="45"/>
      <c r="F929" s="45"/>
      <c r="G929" s="45"/>
      <c r="H929" s="45"/>
      <c r="I929" s="45"/>
      <c r="J929" s="45"/>
      <c r="K929" s="45"/>
      <c r="L929" s="45"/>
    </row>
    <row r="930" spans="1:12" ht="12.75" x14ac:dyDescent="0.2">
      <c r="A930" s="57"/>
      <c r="B930" s="57"/>
      <c r="C930" s="45"/>
      <c r="D930" s="45"/>
      <c r="E930" s="45"/>
      <c r="F930" s="45"/>
      <c r="G930" s="45"/>
      <c r="H930" s="45"/>
      <c r="I930" s="45"/>
      <c r="J930" s="45"/>
      <c r="K930" s="45"/>
      <c r="L930" s="45"/>
    </row>
    <row r="931" spans="1:12" ht="12.75" x14ac:dyDescent="0.2">
      <c r="A931" s="57"/>
      <c r="B931" s="57"/>
      <c r="C931" s="45"/>
      <c r="D931" s="45"/>
      <c r="E931" s="45"/>
      <c r="F931" s="45"/>
      <c r="G931" s="45"/>
      <c r="H931" s="45"/>
      <c r="I931" s="45"/>
      <c r="J931" s="45"/>
      <c r="K931" s="45"/>
      <c r="L931" s="45"/>
    </row>
    <row r="932" spans="1:12" ht="12.75" x14ac:dyDescent="0.2">
      <c r="A932" s="57"/>
      <c r="B932" s="57"/>
      <c r="C932" s="45"/>
      <c r="D932" s="45"/>
      <c r="E932" s="45"/>
      <c r="F932" s="45"/>
      <c r="G932" s="45"/>
      <c r="H932" s="45"/>
      <c r="I932" s="45"/>
      <c r="J932" s="45"/>
      <c r="K932" s="45"/>
      <c r="L932" s="45"/>
    </row>
    <row r="933" spans="1:12" ht="12.75" x14ac:dyDescent="0.2">
      <c r="A933" s="57"/>
      <c r="B933" s="57"/>
      <c r="C933" s="45"/>
      <c r="D933" s="45"/>
      <c r="E933" s="45"/>
      <c r="F933" s="45"/>
      <c r="G933" s="45"/>
      <c r="H933" s="45"/>
      <c r="I933" s="45"/>
      <c r="J933" s="45"/>
      <c r="K933" s="45"/>
      <c r="L933" s="45"/>
    </row>
    <row r="934" spans="1:12" ht="12.75" x14ac:dyDescent="0.2">
      <c r="A934" s="57"/>
      <c r="B934" s="57"/>
      <c r="C934" s="45"/>
      <c r="D934" s="45"/>
      <c r="E934" s="45"/>
      <c r="F934" s="45"/>
      <c r="G934" s="45"/>
      <c r="H934" s="45"/>
      <c r="I934" s="45"/>
      <c r="J934" s="45"/>
      <c r="K934" s="45"/>
      <c r="L934" s="45"/>
    </row>
    <row r="935" spans="1:12" ht="12.75" x14ac:dyDescent="0.2">
      <c r="A935" s="57"/>
      <c r="B935" s="57"/>
      <c r="C935" s="45"/>
      <c r="D935" s="45"/>
      <c r="E935" s="45"/>
      <c r="F935" s="45"/>
      <c r="G935" s="45"/>
      <c r="H935" s="45"/>
      <c r="I935" s="45"/>
      <c r="J935" s="45"/>
      <c r="K935" s="45"/>
      <c r="L935" s="45"/>
    </row>
    <row r="936" spans="1:12" ht="12.75" x14ac:dyDescent="0.2">
      <c r="A936" s="57"/>
      <c r="B936" s="57"/>
      <c r="C936" s="45"/>
      <c r="D936" s="45"/>
      <c r="E936" s="45"/>
      <c r="F936" s="45"/>
      <c r="G936" s="45"/>
      <c r="H936" s="45"/>
      <c r="I936" s="45"/>
      <c r="J936" s="45"/>
      <c r="K936" s="45"/>
      <c r="L936" s="45"/>
    </row>
    <row r="937" spans="1:12" ht="12.75" x14ac:dyDescent="0.2">
      <c r="A937" s="57"/>
      <c r="B937" s="57"/>
      <c r="C937" s="45"/>
      <c r="D937" s="45"/>
      <c r="E937" s="45"/>
      <c r="F937" s="45"/>
      <c r="G937" s="45"/>
      <c r="H937" s="45"/>
      <c r="I937" s="45"/>
      <c r="J937" s="45"/>
      <c r="K937" s="45"/>
      <c r="L937" s="45"/>
    </row>
    <row r="938" spans="1:12" ht="12.75" x14ac:dyDescent="0.2">
      <c r="A938" s="57"/>
      <c r="B938" s="57"/>
      <c r="C938" s="45"/>
      <c r="D938" s="45"/>
      <c r="E938" s="45"/>
      <c r="F938" s="45"/>
      <c r="G938" s="45"/>
      <c r="H938" s="45"/>
      <c r="I938" s="45"/>
      <c r="J938" s="45"/>
      <c r="K938" s="45"/>
      <c r="L938" s="45"/>
    </row>
    <row r="939" spans="1:12" ht="12.75" x14ac:dyDescent="0.2">
      <c r="A939" s="57"/>
      <c r="B939" s="57"/>
      <c r="C939" s="45"/>
      <c r="D939" s="45"/>
      <c r="E939" s="45"/>
      <c r="F939" s="45"/>
      <c r="G939" s="45"/>
      <c r="H939" s="45"/>
      <c r="I939" s="45"/>
      <c r="J939" s="45"/>
      <c r="K939" s="45"/>
      <c r="L939" s="45"/>
    </row>
    <row r="940" spans="1:12" ht="12.75" x14ac:dyDescent="0.2">
      <c r="A940" s="57"/>
      <c r="B940" s="57"/>
      <c r="C940" s="45"/>
      <c r="D940" s="45"/>
      <c r="E940" s="45"/>
      <c r="F940" s="45"/>
      <c r="G940" s="45"/>
      <c r="H940" s="45"/>
      <c r="I940" s="45"/>
      <c r="J940" s="45"/>
      <c r="K940" s="45"/>
      <c r="L940" s="45"/>
    </row>
    <row r="941" spans="1:12" ht="12.75" x14ac:dyDescent="0.2">
      <c r="A941" s="57"/>
      <c r="B941" s="57"/>
      <c r="C941" s="45"/>
      <c r="D941" s="45"/>
      <c r="E941" s="45"/>
      <c r="F941" s="45"/>
      <c r="G941" s="45"/>
      <c r="H941" s="45"/>
      <c r="I941" s="45"/>
      <c r="J941" s="45"/>
      <c r="K941" s="45"/>
      <c r="L941" s="45"/>
    </row>
    <row r="942" spans="1:12" ht="12.75" x14ac:dyDescent="0.2">
      <c r="A942" s="57"/>
      <c r="B942" s="57"/>
      <c r="C942" s="45"/>
      <c r="D942" s="45"/>
      <c r="E942" s="45"/>
      <c r="F942" s="45"/>
      <c r="G942" s="45"/>
      <c r="H942" s="45"/>
      <c r="I942" s="45"/>
      <c r="J942" s="45"/>
      <c r="K942" s="45"/>
      <c r="L942" s="45"/>
    </row>
    <row r="943" spans="1:12" ht="12.75" x14ac:dyDescent="0.2">
      <c r="A943" s="57"/>
      <c r="B943" s="57"/>
      <c r="C943" s="45"/>
      <c r="D943" s="45"/>
      <c r="E943" s="45"/>
      <c r="F943" s="45"/>
      <c r="G943" s="45"/>
      <c r="H943" s="45"/>
      <c r="I943" s="45"/>
      <c r="J943" s="45"/>
      <c r="K943" s="45"/>
      <c r="L943" s="45"/>
    </row>
    <row r="944" spans="1:12" ht="12.75" x14ac:dyDescent="0.2">
      <c r="A944" s="57"/>
      <c r="B944" s="57"/>
      <c r="C944" s="45"/>
      <c r="D944" s="45"/>
      <c r="E944" s="45"/>
      <c r="F944" s="45"/>
      <c r="G944" s="45"/>
      <c r="H944" s="45"/>
      <c r="I944" s="45"/>
      <c r="J944" s="45"/>
      <c r="K944" s="45"/>
      <c r="L944" s="45"/>
    </row>
    <row r="945" spans="1:12" ht="12.75" x14ac:dyDescent="0.2">
      <c r="A945" s="57"/>
      <c r="B945" s="57"/>
      <c r="C945" s="45"/>
      <c r="D945" s="45"/>
      <c r="E945" s="45"/>
      <c r="F945" s="45"/>
      <c r="G945" s="45"/>
      <c r="H945" s="45"/>
      <c r="I945" s="45"/>
      <c r="J945" s="45"/>
      <c r="K945" s="45"/>
      <c r="L945" s="45"/>
    </row>
    <row r="946" spans="1:12" ht="12.75" x14ac:dyDescent="0.2">
      <c r="A946" s="57"/>
      <c r="B946" s="57"/>
      <c r="C946" s="45"/>
      <c r="D946" s="45"/>
      <c r="E946" s="45"/>
      <c r="F946" s="45"/>
      <c r="G946" s="45"/>
      <c r="H946" s="45"/>
      <c r="I946" s="45"/>
      <c r="J946" s="45"/>
      <c r="K946" s="45"/>
      <c r="L946" s="45"/>
    </row>
    <row r="947" spans="1:12" ht="12.75" x14ac:dyDescent="0.2">
      <c r="A947" s="57"/>
      <c r="B947" s="57"/>
      <c r="C947" s="45"/>
      <c r="D947" s="45"/>
      <c r="E947" s="45"/>
      <c r="F947" s="45"/>
      <c r="G947" s="45"/>
      <c r="H947" s="45"/>
      <c r="I947" s="45"/>
      <c r="J947" s="45"/>
      <c r="K947" s="45"/>
      <c r="L947" s="45"/>
    </row>
    <row r="948" spans="1:12" ht="12.75" x14ac:dyDescent="0.2">
      <c r="A948" s="57"/>
      <c r="B948" s="57"/>
      <c r="C948" s="45"/>
      <c r="D948" s="45"/>
      <c r="E948" s="45"/>
      <c r="F948" s="45"/>
      <c r="G948" s="45"/>
      <c r="H948" s="45"/>
      <c r="I948" s="45"/>
      <c r="J948" s="45"/>
      <c r="K948" s="45"/>
      <c r="L948" s="45"/>
    </row>
    <row r="949" spans="1:12" ht="12.75" x14ac:dyDescent="0.2">
      <c r="A949" s="57"/>
      <c r="B949" s="57"/>
      <c r="C949" s="45"/>
      <c r="D949" s="45"/>
      <c r="E949" s="45"/>
      <c r="F949" s="45"/>
      <c r="G949" s="45"/>
      <c r="H949" s="45"/>
      <c r="I949" s="45"/>
      <c r="J949" s="45"/>
      <c r="K949" s="45"/>
      <c r="L949" s="45"/>
    </row>
    <row r="950" spans="1:12" ht="12.75" x14ac:dyDescent="0.2">
      <c r="A950" s="57"/>
      <c r="B950" s="57"/>
      <c r="C950" s="45"/>
      <c r="D950" s="45"/>
      <c r="E950" s="45"/>
      <c r="F950" s="45"/>
      <c r="G950" s="45"/>
      <c r="H950" s="45"/>
      <c r="I950" s="45"/>
      <c r="J950" s="45"/>
      <c r="K950" s="45"/>
      <c r="L950" s="45"/>
    </row>
    <row r="951" spans="1:12" ht="12.75" x14ac:dyDescent="0.2">
      <c r="A951" s="57"/>
      <c r="B951" s="57"/>
      <c r="C951" s="45"/>
      <c r="D951" s="45"/>
      <c r="E951" s="45"/>
      <c r="F951" s="45"/>
      <c r="G951" s="45"/>
      <c r="H951" s="45"/>
      <c r="I951" s="45"/>
      <c r="J951" s="45"/>
      <c r="K951" s="45"/>
      <c r="L951" s="45"/>
    </row>
    <row r="952" spans="1:12" ht="12.75" x14ac:dyDescent="0.2">
      <c r="A952" s="57"/>
      <c r="B952" s="57"/>
      <c r="C952" s="45"/>
      <c r="D952" s="45"/>
      <c r="E952" s="45"/>
      <c r="F952" s="45"/>
      <c r="G952" s="45"/>
      <c r="H952" s="45"/>
      <c r="I952" s="45"/>
      <c r="J952" s="45"/>
      <c r="K952" s="45"/>
      <c r="L952" s="45"/>
    </row>
    <row r="953" spans="1:12" ht="12.75" x14ac:dyDescent="0.2">
      <c r="A953" s="57"/>
      <c r="B953" s="57"/>
      <c r="C953" s="45"/>
      <c r="D953" s="45"/>
      <c r="E953" s="45"/>
      <c r="F953" s="45"/>
      <c r="G953" s="45"/>
      <c r="H953" s="45"/>
      <c r="I953" s="45"/>
      <c r="J953" s="45"/>
      <c r="K953" s="45"/>
      <c r="L953" s="45"/>
    </row>
    <row r="954" spans="1:12" ht="12.75" x14ac:dyDescent="0.2">
      <c r="A954" s="57"/>
      <c r="B954" s="57"/>
      <c r="C954" s="45"/>
      <c r="D954" s="45"/>
      <c r="E954" s="45"/>
      <c r="F954" s="45"/>
      <c r="G954" s="45"/>
      <c r="H954" s="45"/>
      <c r="I954" s="45"/>
      <c r="J954" s="45"/>
      <c r="K954" s="45"/>
      <c r="L954" s="45"/>
    </row>
    <row r="955" spans="1:12" ht="12.75" x14ac:dyDescent="0.2">
      <c r="A955" s="57"/>
      <c r="B955" s="57"/>
      <c r="C955" s="45"/>
      <c r="D955" s="45"/>
      <c r="E955" s="45"/>
      <c r="F955" s="45"/>
      <c r="G955" s="45"/>
      <c r="H955" s="45"/>
      <c r="I955" s="45"/>
      <c r="J955" s="45"/>
      <c r="K955" s="45"/>
      <c r="L955" s="45"/>
    </row>
    <row r="956" spans="1:12" ht="12.75" x14ac:dyDescent="0.2">
      <c r="A956" s="57"/>
      <c r="B956" s="57"/>
      <c r="C956" s="45"/>
      <c r="D956" s="45"/>
      <c r="E956" s="45"/>
      <c r="F956" s="45"/>
      <c r="G956" s="45"/>
      <c r="H956" s="45"/>
      <c r="I956" s="45"/>
      <c r="J956" s="45"/>
      <c r="K956" s="45"/>
      <c r="L956" s="45"/>
    </row>
    <row r="957" spans="1:12" ht="12.75" x14ac:dyDescent="0.2">
      <c r="A957" s="57"/>
      <c r="B957" s="57"/>
      <c r="C957" s="45"/>
      <c r="D957" s="45"/>
      <c r="E957" s="45"/>
      <c r="F957" s="45"/>
      <c r="G957" s="45"/>
      <c r="H957" s="45"/>
      <c r="I957" s="45"/>
      <c r="J957" s="45"/>
      <c r="K957" s="45"/>
      <c r="L957" s="45"/>
    </row>
    <row r="958" spans="1:12" ht="12.75" x14ac:dyDescent="0.2">
      <c r="A958" s="57"/>
      <c r="B958" s="57"/>
      <c r="C958" s="45"/>
      <c r="D958" s="45"/>
      <c r="E958" s="45"/>
      <c r="F958" s="45"/>
      <c r="G958" s="45"/>
      <c r="H958" s="45"/>
      <c r="I958" s="45"/>
      <c r="J958" s="45"/>
      <c r="K958" s="45"/>
      <c r="L958" s="45"/>
    </row>
    <row r="959" spans="1:12" ht="12.75" x14ac:dyDescent="0.2">
      <c r="A959" s="57"/>
      <c r="B959" s="57"/>
      <c r="C959" s="45"/>
      <c r="D959" s="45"/>
      <c r="E959" s="45"/>
      <c r="F959" s="45"/>
      <c r="G959" s="45"/>
      <c r="H959" s="45"/>
      <c r="I959" s="45"/>
      <c r="J959" s="45"/>
      <c r="K959" s="45"/>
      <c r="L959" s="45"/>
    </row>
    <row r="960" spans="1:12" ht="12.75" x14ac:dyDescent="0.2">
      <c r="A960" s="57"/>
      <c r="B960" s="57"/>
      <c r="C960" s="45"/>
      <c r="D960" s="45"/>
      <c r="E960" s="45"/>
      <c r="F960" s="45"/>
      <c r="G960" s="45"/>
      <c r="H960" s="45"/>
      <c r="I960" s="45"/>
      <c r="J960" s="45"/>
      <c r="K960" s="45"/>
      <c r="L960" s="45"/>
    </row>
    <row r="961" spans="1:12" ht="12.75" x14ac:dyDescent="0.2">
      <c r="A961" s="57"/>
      <c r="B961" s="57"/>
      <c r="C961" s="45"/>
      <c r="D961" s="45"/>
      <c r="E961" s="45"/>
      <c r="F961" s="45"/>
      <c r="G961" s="45"/>
      <c r="H961" s="45"/>
      <c r="I961" s="45"/>
      <c r="J961" s="45"/>
      <c r="K961" s="45"/>
      <c r="L961" s="45"/>
    </row>
    <row r="962" spans="1:12" ht="12.75" x14ac:dyDescent="0.2">
      <c r="A962" s="57"/>
      <c r="B962" s="57"/>
      <c r="C962" s="45"/>
      <c r="D962" s="45"/>
      <c r="E962" s="45"/>
      <c r="F962" s="45"/>
      <c r="G962" s="45"/>
      <c r="H962" s="45"/>
      <c r="I962" s="45"/>
      <c r="J962" s="45"/>
      <c r="K962" s="45"/>
      <c r="L962" s="45"/>
    </row>
    <row r="963" spans="1:12" ht="12.75" x14ac:dyDescent="0.2">
      <c r="A963" s="57"/>
      <c r="B963" s="57"/>
      <c r="C963" s="45"/>
      <c r="D963" s="45"/>
      <c r="E963" s="45"/>
      <c r="F963" s="45"/>
      <c r="G963" s="45"/>
      <c r="H963" s="45"/>
      <c r="I963" s="45"/>
      <c r="J963" s="45"/>
      <c r="K963" s="45"/>
      <c r="L963" s="45"/>
    </row>
    <row r="964" spans="1:12" ht="12.75" x14ac:dyDescent="0.2">
      <c r="A964" s="57"/>
      <c r="B964" s="57"/>
      <c r="C964" s="45"/>
      <c r="D964" s="45"/>
      <c r="E964" s="45"/>
      <c r="F964" s="45"/>
      <c r="G964" s="45"/>
      <c r="H964" s="45"/>
      <c r="I964" s="45"/>
      <c r="J964" s="45"/>
      <c r="K964" s="45"/>
      <c r="L964" s="45"/>
    </row>
    <row r="965" spans="1:12" ht="12.75" x14ac:dyDescent="0.2">
      <c r="A965" s="57"/>
      <c r="B965" s="57"/>
      <c r="C965" s="45"/>
      <c r="D965" s="45"/>
      <c r="E965" s="45"/>
      <c r="F965" s="45"/>
      <c r="G965" s="45"/>
      <c r="H965" s="45"/>
      <c r="I965" s="45"/>
      <c r="J965" s="45"/>
      <c r="K965" s="45"/>
      <c r="L965" s="45"/>
    </row>
    <row r="966" spans="1:12" ht="12.75" x14ac:dyDescent="0.2">
      <c r="A966" s="57"/>
      <c r="B966" s="57"/>
      <c r="C966" s="45"/>
      <c r="D966" s="45"/>
      <c r="E966" s="45"/>
      <c r="F966" s="45"/>
      <c r="G966" s="45"/>
      <c r="H966" s="45"/>
      <c r="I966" s="45"/>
      <c r="J966" s="45"/>
      <c r="K966" s="45"/>
      <c r="L966" s="45"/>
    </row>
    <row r="967" spans="1:12" ht="12.75" x14ac:dyDescent="0.2">
      <c r="A967" s="57"/>
      <c r="B967" s="57"/>
      <c r="C967" s="45"/>
      <c r="D967" s="45"/>
      <c r="E967" s="45"/>
      <c r="F967" s="45"/>
      <c r="G967" s="45"/>
      <c r="H967" s="45"/>
      <c r="I967" s="45"/>
      <c r="J967" s="45"/>
      <c r="K967" s="45"/>
      <c r="L967" s="45"/>
    </row>
    <row r="968" spans="1:12" ht="12.75" x14ac:dyDescent="0.2">
      <c r="A968" s="57"/>
      <c r="B968" s="57"/>
      <c r="C968" s="45"/>
      <c r="D968" s="45"/>
      <c r="E968" s="45"/>
      <c r="F968" s="45"/>
      <c r="G968" s="45"/>
      <c r="H968" s="45"/>
      <c r="I968" s="45"/>
      <c r="J968" s="45"/>
      <c r="K968" s="45"/>
      <c r="L968" s="45"/>
    </row>
    <row r="969" spans="1:12" ht="12.75" x14ac:dyDescent="0.2">
      <c r="A969" s="57"/>
      <c r="B969" s="57"/>
      <c r="C969" s="45"/>
      <c r="D969" s="45"/>
      <c r="E969" s="45"/>
      <c r="F969" s="45"/>
      <c r="G969" s="45"/>
      <c r="H969" s="45"/>
      <c r="I969" s="45"/>
      <c r="J969" s="45"/>
      <c r="K969" s="45"/>
      <c r="L969" s="45"/>
    </row>
    <row r="970" spans="1:12" ht="12.75" x14ac:dyDescent="0.2">
      <c r="A970" s="57"/>
      <c r="B970" s="57"/>
      <c r="C970" s="45"/>
      <c r="D970" s="45"/>
      <c r="E970" s="45"/>
      <c r="F970" s="45"/>
      <c r="G970" s="45"/>
      <c r="H970" s="45"/>
      <c r="I970" s="45"/>
      <c r="J970" s="45"/>
      <c r="K970" s="45"/>
      <c r="L970" s="45"/>
    </row>
    <row r="971" spans="1:12" ht="12.75" x14ac:dyDescent="0.2">
      <c r="A971" s="57"/>
      <c r="B971" s="57"/>
      <c r="C971" s="45"/>
      <c r="D971" s="45"/>
      <c r="E971" s="45"/>
      <c r="F971" s="45"/>
      <c r="G971" s="45"/>
      <c r="H971" s="45"/>
      <c r="I971" s="45"/>
      <c r="J971" s="45"/>
      <c r="K971" s="45"/>
      <c r="L971" s="45"/>
    </row>
    <row r="972" spans="1:12" ht="12.75" x14ac:dyDescent="0.2">
      <c r="A972" s="57"/>
      <c r="B972" s="57"/>
      <c r="C972" s="45"/>
      <c r="D972" s="45"/>
      <c r="E972" s="45"/>
      <c r="F972" s="45"/>
      <c r="G972" s="45"/>
      <c r="H972" s="45"/>
      <c r="I972" s="45"/>
      <c r="J972" s="45"/>
      <c r="K972" s="45"/>
      <c r="L972" s="45"/>
    </row>
    <row r="973" spans="1:12" ht="12.75" x14ac:dyDescent="0.2">
      <c r="A973" s="57"/>
      <c r="B973" s="57"/>
      <c r="C973" s="45"/>
      <c r="D973" s="45"/>
      <c r="E973" s="45"/>
      <c r="F973" s="45"/>
      <c r="G973" s="45"/>
      <c r="H973" s="45"/>
      <c r="I973" s="45"/>
      <c r="J973" s="45"/>
      <c r="K973" s="45"/>
      <c r="L973" s="45"/>
    </row>
    <row r="974" spans="1:12" ht="12.75" x14ac:dyDescent="0.2">
      <c r="A974" s="57"/>
      <c r="B974" s="57"/>
      <c r="C974" s="45"/>
      <c r="D974" s="45"/>
      <c r="E974" s="45"/>
      <c r="F974" s="45"/>
      <c r="G974" s="45"/>
      <c r="H974" s="45"/>
      <c r="I974" s="45"/>
      <c r="J974" s="45"/>
      <c r="K974" s="45"/>
      <c r="L974" s="45"/>
    </row>
    <row r="975" spans="1:12" ht="12.75" x14ac:dyDescent="0.2">
      <c r="A975" s="57"/>
      <c r="B975" s="57"/>
      <c r="C975" s="45"/>
      <c r="D975" s="45"/>
      <c r="E975" s="45"/>
      <c r="F975" s="45"/>
      <c r="G975" s="45"/>
      <c r="H975" s="45"/>
      <c r="I975" s="45"/>
      <c r="J975" s="45"/>
      <c r="K975" s="45"/>
      <c r="L975" s="45"/>
    </row>
    <row r="976" spans="1:12" ht="12.75" x14ac:dyDescent="0.2">
      <c r="A976" s="57"/>
      <c r="B976" s="57"/>
      <c r="C976" s="45"/>
      <c r="D976" s="45"/>
      <c r="E976" s="45"/>
      <c r="F976" s="45"/>
      <c r="G976" s="45"/>
      <c r="H976" s="45"/>
      <c r="I976" s="45"/>
      <c r="J976" s="45"/>
      <c r="K976" s="45"/>
      <c r="L976" s="45"/>
    </row>
    <row r="977" spans="1:12" ht="12.75" x14ac:dyDescent="0.2">
      <c r="A977" s="57"/>
      <c r="B977" s="57"/>
      <c r="C977" s="45"/>
      <c r="D977" s="45"/>
      <c r="E977" s="45"/>
      <c r="F977" s="45"/>
      <c r="G977" s="45"/>
      <c r="H977" s="45"/>
      <c r="I977" s="45"/>
      <c r="J977" s="45"/>
      <c r="K977" s="45"/>
      <c r="L977" s="45"/>
    </row>
    <row r="978" spans="1:12" ht="12.75" x14ac:dyDescent="0.2">
      <c r="A978" s="57"/>
      <c r="B978" s="57"/>
      <c r="C978" s="45"/>
      <c r="D978" s="45"/>
      <c r="E978" s="45"/>
      <c r="F978" s="45"/>
      <c r="G978" s="45"/>
      <c r="H978" s="45"/>
      <c r="I978" s="45"/>
      <c r="J978" s="45"/>
      <c r="K978" s="45"/>
      <c r="L978" s="45"/>
    </row>
    <row r="979" spans="1:12" ht="12.75" x14ac:dyDescent="0.2">
      <c r="A979" s="57"/>
      <c r="B979" s="57"/>
      <c r="C979" s="45"/>
      <c r="D979" s="45"/>
      <c r="E979" s="45"/>
      <c r="F979" s="45"/>
      <c r="G979" s="45"/>
      <c r="H979" s="45"/>
      <c r="I979" s="45"/>
      <c r="J979" s="45"/>
      <c r="K979" s="45"/>
      <c r="L979" s="45"/>
    </row>
    <row r="980" spans="1:12" ht="12.75" x14ac:dyDescent="0.2">
      <c r="A980" s="57"/>
      <c r="B980" s="57"/>
      <c r="C980" s="45"/>
      <c r="D980" s="45"/>
      <c r="E980" s="45"/>
      <c r="F980" s="45"/>
      <c r="G980" s="45"/>
      <c r="H980" s="45"/>
      <c r="I980" s="45"/>
      <c r="J980" s="45"/>
      <c r="K980" s="45"/>
      <c r="L980" s="45"/>
    </row>
    <row r="981" spans="1:12" ht="12.75" x14ac:dyDescent="0.2">
      <c r="A981" s="57"/>
      <c r="B981" s="57"/>
      <c r="C981" s="45"/>
      <c r="D981" s="45"/>
      <c r="E981" s="45"/>
      <c r="F981" s="45"/>
      <c r="G981" s="45"/>
      <c r="H981" s="45"/>
      <c r="I981" s="45"/>
      <c r="J981" s="45"/>
      <c r="K981" s="45"/>
      <c r="L981" s="45"/>
    </row>
    <row r="982" spans="1:12" ht="12.75" x14ac:dyDescent="0.2">
      <c r="A982" s="57"/>
      <c r="B982" s="57"/>
      <c r="C982" s="45"/>
      <c r="D982" s="45"/>
      <c r="E982" s="45"/>
      <c r="F982" s="45"/>
      <c r="G982" s="45"/>
      <c r="H982" s="45"/>
      <c r="I982" s="45"/>
      <c r="J982" s="45"/>
      <c r="K982" s="45"/>
      <c r="L982" s="45"/>
    </row>
    <row r="983" spans="1:12" ht="12.75" x14ac:dyDescent="0.2">
      <c r="A983" s="57"/>
      <c r="B983" s="57"/>
      <c r="C983" s="45"/>
      <c r="D983" s="45"/>
      <c r="E983" s="45"/>
      <c r="F983" s="45"/>
      <c r="G983" s="45"/>
      <c r="H983" s="45"/>
      <c r="I983" s="45"/>
      <c r="J983" s="45"/>
      <c r="K983" s="45"/>
      <c r="L983" s="45"/>
    </row>
    <row r="984" spans="1:12" ht="12.75" x14ac:dyDescent="0.2">
      <c r="A984" s="57"/>
      <c r="B984" s="57"/>
      <c r="C984" s="45"/>
      <c r="D984" s="45"/>
      <c r="E984" s="45"/>
      <c r="F984" s="45"/>
      <c r="G984" s="45"/>
      <c r="H984" s="45"/>
      <c r="I984" s="45"/>
      <c r="J984" s="45"/>
      <c r="K984" s="45"/>
      <c r="L984" s="45"/>
    </row>
    <row r="985" spans="1:12" ht="12.75" x14ac:dyDescent="0.2">
      <c r="A985" s="57"/>
      <c r="B985" s="57"/>
      <c r="C985" s="45"/>
      <c r="D985" s="45"/>
      <c r="E985" s="45"/>
      <c r="F985" s="45"/>
      <c r="G985" s="45"/>
      <c r="H985" s="45"/>
      <c r="I985" s="45"/>
      <c r="J985" s="45"/>
      <c r="K985" s="45"/>
      <c r="L985" s="45"/>
    </row>
    <row r="986" spans="1:12" ht="12.75" x14ac:dyDescent="0.2">
      <c r="A986" s="57"/>
      <c r="B986" s="57"/>
      <c r="C986" s="45"/>
      <c r="D986" s="45"/>
      <c r="E986" s="45"/>
      <c r="F986" s="45"/>
      <c r="G986" s="45"/>
      <c r="H986" s="45"/>
      <c r="I986" s="45"/>
      <c r="J986" s="45"/>
      <c r="K986" s="45"/>
      <c r="L986" s="45"/>
    </row>
    <row r="987" spans="1:12" ht="12.75" x14ac:dyDescent="0.2">
      <c r="A987" s="57"/>
      <c r="B987" s="57"/>
      <c r="C987" s="45"/>
      <c r="D987" s="45"/>
      <c r="E987" s="45"/>
      <c r="F987" s="45"/>
      <c r="G987" s="45"/>
      <c r="H987" s="45"/>
      <c r="I987" s="45"/>
      <c r="J987" s="45"/>
      <c r="K987" s="45"/>
      <c r="L987" s="45"/>
    </row>
    <row r="988" spans="1:12" ht="12.75" x14ac:dyDescent="0.2">
      <c r="A988" s="57"/>
      <c r="B988" s="57"/>
      <c r="C988" s="45"/>
      <c r="D988" s="45"/>
      <c r="E988" s="45"/>
      <c r="F988" s="45"/>
      <c r="G988" s="45"/>
      <c r="H988" s="45"/>
      <c r="I988" s="45"/>
      <c r="J988" s="45"/>
      <c r="K988" s="45"/>
      <c r="L988" s="45"/>
    </row>
    <row r="989" spans="1:12" ht="12.75" x14ac:dyDescent="0.2">
      <c r="A989" s="57"/>
      <c r="B989" s="57"/>
      <c r="C989" s="45"/>
      <c r="D989" s="45"/>
      <c r="E989" s="45"/>
      <c r="F989" s="45"/>
      <c r="G989" s="45"/>
      <c r="H989" s="45"/>
      <c r="I989" s="45"/>
      <c r="J989" s="45"/>
      <c r="K989" s="45"/>
      <c r="L989" s="45"/>
    </row>
    <row r="990" spans="1:12" ht="12.75" x14ac:dyDescent="0.2">
      <c r="A990" s="57"/>
      <c r="B990" s="57"/>
      <c r="C990" s="45"/>
      <c r="D990" s="45"/>
      <c r="E990" s="45"/>
      <c r="F990" s="45"/>
      <c r="G990" s="45"/>
      <c r="H990" s="45"/>
      <c r="I990" s="45"/>
      <c r="J990" s="45"/>
      <c r="K990" s="45"/>
      <c r="L990" s="45"/>
    </row>
    <row r="991" spans="1:12" ht="12.75" x14ac:dyDescent="0.2">
      <c r="A991" s="57"/>
      <c r="B991" s="57"/>
      <c r="C991" s="45"/>
      <c r="D991" s="45"/>
      <c r="E991" s="45"/>
      <c r="F991" s="45"/>
      <c r="G991" s="45"/>
      <c r="H991" s="45"/>
      <c r="I991" s="45"/>
      <c r="J991" s="45"/>
      <c r="K991" s="45"/>
      <c r="L991" s="45"/>
    </row>
    <row r="992" spans="1:12" ht="12.75" x14ac:dyDescent="0.2">
      <c r="A992" s="57"/>
      <c r="B992" s="57"/>
      <c r="C992" s="45"/>
      <c r="D992" s="45"/>
      <c r="E992" s="45"/>
      <c r="F992" s="45"/>
      <c r="G992" s="45"/>
      <c r="H992" s="45"/>
      <c r="I992" s="45"/>
      <c r="J992" s="45"/>
      <c r="K992" s="45"/>
      <c r="L992" s="45"/>
    </row>
    <row r="993" spans="1:12" ht="12.75" x14ac:dyDescent="0.2">
      <c r="A993" s="57"/>
      <c r="B993" s="57"/>
      <c r="C993" s="45"/>
      <c r="D993" s="45"/>
      <c r="E993" s="45"/>
      <c r="F993" s="45"/>
      <c r="G993" s="45"/>
      <c r="H993" s="45"/>
      <c r="I993" s="45"/>
      <c r="J993" s="45"/>
      <c r="K993" s="45"/>
      <c r="L993" s="45"/>
    </row>
    <row r="994" spans="1:12" ht="12.75" x14ac:dyDescent="0.2">
      <c r="A994" s="57"/>
      <c r="B994" s="57"/>
      <c r="C994" s="45"/>
      <c r="D994" s="45"/>
      <c r="E994" s="45"/>
      <c r="F994" s="45"/>
      <c r="G994" s="45"/>
      <c r="H994" s="45"/>
      <c r="I994" s="45"/>
      <c r="J994" s="45"/>
      <c r="K994" s="45"/>
      <c r="L994" s="45"/>
    </row>
    <row r="995" spans="1:12" ht="12.75" x14ac:dyDescent="0.2">
      <c r="A995" s="57"/>
      <c r="B995" s="57"/>
      <c r="C995" s="45"/>
      <c r="D995" s="45"/>
      <c r="E995" s="45"/>
      <c r="F995" s="45"/>
      <c r="G995" s="45"/>
      <c r="H995" s="45"/>
      <c r="I995" s="45"/>
      <c r="J995" s="45"/>
      <c r="K995" s="45"/>
      <c r="L995" s="45"/>
    </row>
    <row r="996" spans="1:12" ht="12.75" x14ac:dyDescent="0.2">
      <c r="A996" s="57"/>
      <c r="B996" s="57"/>
      <c r="C996" s="45"/>
      <c r="D996" s="45"/>
      <c r="E996" s="45"/>
      <c r="F996" s="45"/>
      <c r="G996" s="45"/>
      <c r="H996" s="45"/>
      <c r="I996" s="45"/>
      <c r="J996" s="45"/>
      <c r="K996" s="45"/>
      <c r="L996" s="45"/>
    </row>
    <row r="997" spans="1:12" ht="12.75" x14ac:dyDescent="0.2">
      <c r="A997" s="57"/>
      <c r="B997" s="57"/>
      <c r="C997" s="45"/>
      <c r="D997" s="45"/>
      <c r="E997" s="45"/>
      <c r="F997" s="45"/>
      <c r="G997" s="45"/>
      <c r="H997" s="45"/>
      <c r="I997" s="45"/>
      <c r="J997" s="45"/>
      <c r="K997" s="45"/>
      <c r="L997" s="45"/>
    </row>
    <row r="998" spans="1:12" ht="12.75" x14ac:dyDescent="0.2">
      <c r="A998" s="57"/>
      <c r="B998" s="57"/>
      <c r="C998" s="45"/>
      <c r="D998" s="45"/>
      <c r="E998" s="45"/>
      <c r="F998" s="45"/>
      <c r="G998" s="45"/>
      <c r="H998" s="45"/>
      <c r="I998" s="45"/>
      <c r="J998" s="45"/>
      <c r="K998" s="45"/>
      <c r="L998" s="45"/>
    </row>
    <row r="999" spans="1:12" ht="12.75" x14ac:dyDescent="0.2">
      <c r="A999" s="57"/>
      <c r="B999" s="57"/>
      <c r="C999" s="45"/>
      <c r="D999" s="45"/>
      <c r="E999" s="45"/>
      <c r="F999" s="45"/>
      <c r="G999" s="45"/>
      <c r="H999" s="45"/>
      <c r="I999" s="45"/>
      <c r="J999" s="45"/>
      <c r="K999" s="45"/>
      <c r="L999" s="45"/>
    </row>
    <row r="1000" spans="1:12" ht="12.75" x14ac:dyDescent="0.2">
      <c r="A1000" s="57"/>
      <c r="B1000" s="57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Финансовая модель</vt:lpstr>
      <vt:lpstr>Справочник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RePack by Diakov</cp:lastModifiedBy>
  <dcterms:created xsi:type="dcterms:W3CDTF">2017-08-09T12:10:28Z</dcterms:created>
  <dcterms:modified xsi:type="dcterms:W3CDTF">2017-08-09T12:11:30Z</dcterms:modified>
</cp:coreProperties>
</file>